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airschool-my.sharepoint.com/personal/gblackbourn_penair_cornwall_sch_uk/Documents/Documents/Cadets/Nutcracker/2024/"/>
    </mc:Choice>
  </mc:AlternateContent>
  <xr:revisionPtr revIDLastSave="1" documentId="8_{B8D22C6C-7E12-44C4-9570-707238EB82E6}" xr6:coauthVersionLast="47" xr6:coauthVersionMax="47" xr10:uidLastSave="{F1CE3798-68C5-4A10-A7A7-88780525E270}"/>
  <bookViews>
    <workbookView xWindow="-108" yWindow="-108" windowWidth="23256" windowHeight="12456" activeTab="1" xr2:uid="{2C25EC6E-01A2-5E48-BDB4-B07E496EADC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" i="1" l="1"/>
  <c r="AF3" i="1"/>
  <c r="AE6" i="1"/>
  <c r="D13" i="2"/>
  <c r="D14" i="2"/>
  <c r="D16" i="2"/>
  <c r="D15" i="2"/>
  <c r="D17" i="2"/>
  <c r="D18" i="2"/>
  <c r="D19" i="2"/>
  <c r="D33" i="2"/>
  <c r="D20" i="2"/>
  <c r="D21" i="2"/>
  <c r="D23" i="2"/>
  <c r="D22" i="2"/>
  <c r="D24" i="2"/>
  <c r="D25" i="2"/>
  <c r="D28" i="2"/>
  <c r="D26" i="2"/>
  <c r="D27" i="2"/>
  <c r="D30" i="2"/>
  <c r="D31" i="2"/>
  <c r="D29" i="2"/>
  <c r="D32" i="2"/>
  <c r="P4" i="1"/>
  <c r="P3" i="1"/>
  <c r="AB3" i="1"/>
  <c r="AJ3" i="1"/>
  <c r="X3" i="1"/>
  <c r="T3" i="1"/>
  <c r="AP11" i="1"/>
  <c r="D4" i="2"/>
  <c r="AQ11" i="1"/>
  <c r="B32" i="2" s="1"/>
  <c r="AR11" i="1"/>
  <c r="C32" i="2" s="1"/>
  <c r="AS11" i="1"/>
  <c r="AT11" i="1"/>
  <c r="L4" i="1"/>
  <c r="L3" i="1"/>
  <c r="AV28" i="1"/>
  <c r="C34" i="1"/>
  <c r="AB10" i="1"/>
  <c r="P10" i="1"/>
  <c r="P14" i="1"/>
  <c r="B5" i="2"/>
  <c r="B33" i="2"/>
  <c r="C33" i="2"/>
  <c r="B30" i="2"/>
  <c r="C30" i="2"/>
  <c r="B28" i="2"/>
  <c r="C28" i="2"/>
  <c r="B25" i="2"/>
  <c r="C25" i="2"/>
  <c r="B22" i="2"/>
  <c r="C22" i="2"/>
  <c r="B17" i="2"/>
  <c r="C17" i="2"/>
  <c r="B15" i="2"/>
  <c r="C15" i="2"/>
  <c r="B27" i="2"/>
  <c r="C27" i="2"/>
  <c r="B21" i="2"/>
  <c r="C21" i="2"/>
  <c r="B19" i="2"/>
  <c r="C19" i="2"/>
  <c r="B31" i="2"/>
  <c r="C31" i="2"/>
  <c r="B26" i="2"/>
  <c r="C26" i="2"/>
  <c r="B16" i="2"/>
  <c r="C16" i="2"/>
  <c r="B20" i="2"/>
  <c r="C20" i="2"/>
  <c r="B13" i="2"/>
  <c r="C13" i="2"/>
  <c r="B24" i="2"/>
  <c r="C24" i="2"/>
  <c r="B14" i="2"/>
  <c r="C14" i="2"/>
  <c r="B18" i="2"/>
  <c r="C18" i="2"/>
  <c r="B23" i="2"/>
  <c r="C23" i="2"/>
  <c r="C29" i="2"/>
  <c r="B29" i="2"/>
  <c r="AU6" i="1"/>
  <c r="AU12" i="1"/>
  <c r="AU15" i="1"/>
  <c r="AU17" i="1"/>
  <c r="AU19" i="1"/>
  <c r="AU22" i="1"/>
  <c r="AU25" i="1"/>
  <c r="AU5" i="1"/>
  <c r="K25" i="1"/>
  <c r="O25" i="1"/>
  <c r="S25" i="1"/>
  <c r="W25" i="1"/>
  <c r="AA25" i="1"/>
  <c r="AE25" i="1"/>
  <c r="AI25" i="1"/>
  <c r="AM25" i="1"/>
  <c r="AQ25" i="1"/>
  <c r="AR25" i="1"/>
  <c r="AS25" i="1"/>
  <c r="AT25" i="1"/>
  <c r="K26" i="1"/>
  <c r="O26" i="1"/>
  <c r="S26" i="1"/>
  <c r="W26" i="1"/>
  <c r="AA26" i="1"/>
  <c r="AE26" i="1"/>
  <c r="AI26" i="1"/>
  <c r="AM26" i="1"/>
  <c r="AQ26" i="1"/>
  <c r="AR26" i="1"/>
  <c r="AS26" i="1"/>
  <c r="AT26" i="1"/>
  <c r="K27" i="1"/>
  <c r="O27" i="1"/>
  <c r="S27" i="1"/>
  <c r="W27" i="1"/>
  <c r="AA27" i="1"/>
  <c r="AE27" i="1"/>
  <c r="AI27" i="1"/>
  <c r="AM27" i="1"/>
  <c r="AQ27" i="1"/>
  <c r="AR27" i="1"/>
  <c r="AS27" i="1"/>
  <c r="AT27" i="1"/>
  <c r="K29" i="1"/>
  <c r="O29" i="1"/>
  <c r="S29" i="1"/>
  <c r="W29" i="1"/>
  <c r="AA29" i="1"/>
  <c r="AE29" i="1"/>
  <c r="AI29" i="1"/>
  <c r="AM29" i="1"/>
  <c r="AQ29" i="1"/>
  <c r="AR29" i="1"/>
  <c r="AS29" i="1"/>
  <c r="AT29" i="1"/>
  <c r="K30" i="1"/>
  <c r="O30" i="1"/>
  <c r="S30" i="1"/>
  <c r="W30" i="1"/>
  <c r="AA30" i="1"/>
  <c r="AE30" i="1"/>
  <c r="AI30" i="1"/>
  <c r="AM30" i="1"/>
  <c r="AQ30" i="1"/>
  <c r="AR30" i="1"/>
  <c r="AS30" i="1"/>
  <c r="AT30" i="1"/>
  <c r="K5" i="1"/>
  <c r="K6" i="1"/>
  <c r="K8" i="1"/>
  <c r="K9" i="1"/>
  <c r="K11" i="1"/>
  <c r="AR6" i="1"/>
  <c r="AS6" i="1"/>
  <c r="AT6" i="1"/>
  <c r="AR8" i="1"/>
  <c r="AS8" i="1"/>
  <c r="AT8" i="1"/>
  <c r="AR9" i="1"/>
  <c r="AS9" i="1"/>
  <c r="AT9" i="1"/>
  <c r="AR12" i="1"/>
  <c r="AS12" i="1"/>
  <c r="AT12" i="1"/>
  <c r="AR13" i="1"/>
  <c r="AS13" i="1"/>
  <c r="AT13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R21" i="1"/>
  <c r="AS21" i="1"/>
  <c r="AT21" i="1"/>
  <c r="AR22" i="1"/>
  <c r="AS22" i="1"/>
  <c r="AT22" i="1"/>
  <c r="AR23" i="1"/>
  <c r="AS23" i="1"/>
  <c r="AT23" i="1"/>
  <c r="AQ6" i="1"/>
  <c r="AQ8" i="1"/>
  <c r="AQ9" i="1"/>
  <c r="AQ12" i="1"/>
  <c r="AQ13" i="1"/>
  <c r="AQ15" i="1"/>
  <c r="AQ16" i="1"/>
  <c r="AQ17" i="1"/>
  <c r="AQ18" i="1"/>
  <c r="AQ19" i="1"/>
  <c r="AQ20" i="1"/>
  <c r="AQ21" i="1"/>
  <c r="AQ22" i="1"/>
  <c r="AQ23" i="1"/>
  <c r="K12" i="1"/>
  <c r="K13" i="1"/>
  <c r="K15" i="1"/>
  <c r="K16" i="1"/>
  <c r="K17" i="1"/>
  <c r="K18" i="1"/>
  <c r="K19" i="1"/>
  <c r="K20" i="1"/>
  <c r="K21" i="1"/>
  <c r="K22" i="1"/>
  <c r="K23" i="1"/>
  <c r="O8" i="1"/>
  <c r="O9" i="1"/>
  <c r="O11" i="1"/>
  <c r="O12" i="1"/>
  <c r="O13" i="1"/>
  <c r="O15" i="1"/>
  <c r="O16" i="1"/>
  <c r="O17" i="1"/>
  <c r="O18" i="1"/>
  <c r="O19" i="1"/>
  <c r="O20" i="1"/>
  <c r="O21" i="1"/>
  <c r="O22" i="1"/>
  <c r="O23" i="1"/>
  <c r="S8" i="1"/>
  <c r="S9" i="1"/>
  <c r="S11" i="1"/>
  <c r="S12" i="1"/>
  <c r="S13" i="1"/>
  <c r="S15" i="1"/>
  <c r="S16" i="1"/>
  <c r="S17" i="1"/>
  <c r="S18" i="1"/>
  <c r="S19" i="1"/>
  <c r="S20" i="1"/>
  <c r="S21" i="1"/>
  <c r="S22" i="1"/>
  <c r="S23" i="1"/>
  <c r="AM8" i="1"/>
  <c r="AM9" i="1"/>
  <c r="AM12" i="1"/>
  <c r="AM13" i="1"/>
  <c r="AM15" i="1"/>
  <c r="AM16" i="1"/>
  <c r="AM17" i="1"/>
  <c r="AM18" i="1"/>
  <c r="AM19" i="1"/>
  <c r="AM20" i="1"/>
  <c r="AM21" i="1"/>
  <c r="AM22" i="1"/>
  <c r="AM23" i="1"/>
  <c r="AM5" i="1"/>
  <c r="AI8" i="1"/>
  <c r="AI9" i="1"/>
  <c r="AI12" i="1"/>
  <c r="AI13" i="1"/>
  <c r="AI15" i="1"/>
  <c r="AI16" i="1"/>
  <c r="AI17" i="1"/>
  <c r="AI18" i="1"/>
  <c r="AI19" i="1"/>
  <c r="AI20" i="1"/>
  <c r="AI21" i="1"/>
  <c r="AI22" i="1"/>
  <c r="AI23" i="1"/>
  <c r="AE5" i="1"/>
  <c r="AE8" i="1"/>
  <c r="AE9" i="1"/>
  <c r="AE12" i="1"/>
  <c r="AE13" i="1"/>
  <c r="AE15" i="1"/>
  <c r="AE16" i="1"/>
  <c r="AE17" i="1"/>
  <c r="AE18" i="1"/>
  <c r="AE19" i="1"/>
  <c r="AE20" i="1"/>
  <c r="AE21" i="1"/>
  <c r="AE22" i="1"/>
  <c r="AE23" i="1"/>
  <c r="AA6" i="1"/>
  <c r="AA8" i="1"/>
  <c r="AA9" i="1"/>
  <c r="AA12" i="1"/>
  <c r="AA13" i="1"/>
  <c r="AA15" i="1"/>
  <c r="AA16" i="1"/>
  <c r="AA17" i="1"/>
  <c r="AA18" i="1"/>
  <c r="AA19" i="1"/>
  <c r="AA20" i="1"/>
  <c r="AA21" i="1"/>
  <c r="AA22" i="1"/>
  <c r="AA23" i="1"/>
  <c r="W6" i="1"/>
  <c r="W8" i="1"/>
  <c r="W9" i="1"/>
  <c r="W12" i="1"/>
  <c r="W13" i="1"/>
  <c r="W15" i="1"/>
  <c r="W16" i="1"/>
  <c r="W17" i="1"/>
  <c r="W18" i="1"/>
  <c r="W19" i="1"/>
  <c r="W20" i="1"/>
  <c r="W21" i="1"/>
  <c r="W22" i="1"/>
  <c r="W23" i="1"/>
  <c r="AN26" i="1" l="1"/>
  <c r="AN9" i="1"/>
  <c r="AN23" i="1"/>
  <c r="AN12" i="1"/>
  <c r="AN8" i="1"/>
  <c r="AN22" i="1"/>
  <c r="AN6" i="1"/>
  <c r="AN25" i="1"/>
  <c r="AN13" i="1"/>
  <c r="AP22" i="1"/>
  <c r="E16" i="2" s="1"/>
  <c r="AN17" i="1"/>
  <c r="AN30" i="1"/>
  <c r="AN29" i="1"/>
  <c r="AN15" i="1"/>
  <c r="AN21" i="1"/>
  <c r="AN20" i="1"/>
  <c r="AN19" i="1"/>
  <c r="AN18" i="1"/>
  <c r="AN5" i="1"/>
  <c r="AN16" i="1"/>
  <c r="AN27" i="1"/>
  <c r="AP13" i="1"/>
  <c r="E22" i="2" s="1"/>
  <c r="AP20" i="1"/>
  <c r="E31" i="2" s="1"/>
  <c r="AP29" i="1"/>
  <c r="E18" i="2" s="1"/>
  <c r="AP27" i="1"/>
  <c r="E14" i="2" s="1"/>
  <c r="AP23" i="1"/>
  <c r="E20" i="2" s="1"/>
  <c r="AP19" i="1"/>
  <c r="E19" i="2" s="1"/>
  <c r="AP18" i="1"/>
  <c r="E21" i="2" s="1"/>
  <c r="AP17" i="1"/>
  <c r="E27" i="2" s="1"/>
  <c r="AP16" i="1"/>
  <c r="E15" i="2" s="1"/>
  <c r="AP15" i="1"/>
  <c r="E17" i="2" s="1"/>
  <c r="AP12" i="1"/>
  <c r="E25" i="2" s="1"/>
  <c r="AP21" i="1"/>
  <c r="E26" i="2" s="1"/>
  <c r="AP9" i="1"/>
  <c r="E28" i="2" s="1"/>
  <c r="AP8" i="1"/>
  <c r="E30" i="2" s="1"/>
  <c r="L25" i="1"/>
  <c r="L27" i="1"/>
  <c r="L15" i="1"/>
  <c r="L16" i="1"/>
  <c r="L13" i="1"/>
  <c r="L11" i="1"/>
  <c r="L29" i="1"/>
  <c r="L26" i="1"/>
  <c r="L12" i="1"/>
  <c r="L23" i="1"/>
  <c r="L9" i="1"/>
  <c r="L21" i="1"/>
  <c r="L6" i="1"/>
  <c r="L20" i="1"/>
  <c r="L22" i="1"/>
  <c r="L19" i="1"/>
  <c r="L8" i="1"/>
  <c r="L18" i="1"/>
  <c r="L5" i="1"/>
  <c r="L17" i="1"/>
  <c r="L30" i="1"/>
  <c r="AP25" i="1"/>
  <c r="E13" i="2" s="1"/>
  <c r="AP30" i="1"/>
  <c r="E23" i="2" s="1"/>
  <c r="AP26" i="1"/>
  <c r="E24" i="2" s="1"/>
  <c r="E32" i="2" l="1"/>
  <c r="C10" i="2"/>
  <c r="C9" i="2"/>
  <c r="C7" i="2"/>
  <c r="C8" i="2"/>
  <c r="C6" i="2"/>
  <c r="C5" i="2"/>
  <c r="C4" i="2"/>
  <c r="C3" i="2"/>
  <c r="B6" i="2"/>
  <c r="B7" i="2"/>
  <c r="A10" i="2"/>
  <c r="A9" i="2"/>
  <c r="A8" i="2"/>
  <c r="A7" i="2"/>
  <c r="A6" i="2"/>
  <c r="A5" i="2"/>
  <c r="A4" i="2"/>
  <c r="A3" i="2"/>
  <c r="B10" i="2"/>
  <c r="B9" i="2"/>
  <c r="B8" i="2"/>
  <c r="B4" i="2"/>
  <c r="B3" i="2"/>
  <c r="AT5" i="1" l="1"/>
  <c r="AS5" i="1"/>
  <c r="AR5" i="1"/>
  <c r="AQ5" i="1"/>
  <c r="AI5" i="1" l="1"/>
  <c r="AA5" i="1"/>
  <c r="W5" i="1"/>
  <c r="S5" i="1"/>
  <c r="O5" i="1"/>
  <c r="AI6" i="1"/>
  <c r="S6" i="1"/>
  <c r="O6" i="1"/>
  <c r="AJ5" i="1" l="1"/>
  <c r="AJ9" i="1"/>
  <c r="AJ12" i="1"/>
  <c r="AJ13" i="1"/>
  <c r="AJ15" i="1"/>
  <c r="AJ16" i="1"/>
  <c r="AJ17" i="1"/>
  <c r="AJ18" i="1"/>
  <c r="AJ25" i="1"/>
  <c r="AJ26" i="1"/>
  <c r="AJ27" i="1"/>
  <c r="AJ29" i="1"/>
  <c r="AJ30" i="1"/>
  <c r="AJ8" i="1"/>
  <c r="AJ22" i="1"/>
  <c r="AJ6" i="1"/>
  <c r="AJ21" i="1"/>
  <c r="AJ20" i="1"/>
  <c r="AJ19" i="1"/>
  <c r="AJ23" i="1"/>
  <c r="AP6" i="1"/>
  <c r="AF13" i="1"/>
  <c r="AF19" i="1"/>
  <c r="AF15" i="1"/>
  <c r="AF16" i="1"/>
  <c r="AF17" i="1"/>
  <c r="AF6" i="1"/>
  <c r="AF18" i="1"/>
  <c r="AF20" i="1"/>
  <c r="AF21" i="1"/>
  <c r="AF27" i="1"/>
  <c r="AF29" i="1"/>
  <c r="AF30" i="1"/>
  <c r="AF5" i="1"/>
  <c r="AF22" i="1"/>
  <c r="AF9" i="1"/>
  <c r="AF8" i="1"/>
  <c r="AF12" i="1"/>
  <c r="AF23" i="1"/>
  <c r="AF25" i="1"/>
  <c r="AF26" i="1"/>
  <c r="AB8" i="1"/>
  <c r="AB12" i="1"/>
  <c r="AB30" i="1"/>
  <c r="AB27" i="1"/>
  <c r="AB6" i="1"/>
  <c r="AB13" i="1"/>
  <c r="AB21" i="1"/>
  <c r="AB20" i="1"/>
  <c r="AB19" i="1"/>
  <c r="AB16" i="1"/>
  <c r="AB15" i="1"/>
  <c r="AB29" i="1"/>
  <c r="AB9" i="1"/>
  <c r="AB25" i="1"/>
  <c r="AB5" i="1"/>
  <c r="AB23" i="1"/>
  <c r="AB26" i="1"/>
  <c r="AB22" i="1"/>
  <c r="AB18" i="1"/>
  <c r="AB17" i="1"/>
  <c r="X16" i="1"/>
  <c r="X8" i="1"/>
  <c r="X17" i="1"/>
  <c r="X30" i="1"/>
  <c r="X18" i="1"/>
  <c r="X29" i="1"/>
  <c r="X5" i="1"/>
  <c r="X19" i="1"/>
  <c r="X21" i="1"/>
  <c r="X22" i="1"/>
  <c r="X23" i="1"/>
  <c r="X25" i="1"/>
  <c r="X6" i="1"/>
  <c r="X9" i="1"/>
  <c r="X15" i="1"/>
  <c r="X12" i="1"/>
  <c r="X20" i="1"/>
  <c r="X27" i="1"/>
  <c r="X13" i="1"/>
  <c r="X26" i="1"/>
  <c r="E33" i="2"/>
  <c r="T19" i="1"/>
  <c r="T20" i="1"/>
  <c r="T6" i="1"/>
  <c r="T21" i="1"/>
  <c r="T8" i="1"/>
  <c r="T22" i="1"/>
  <c r="T9" i="1"/>
  <c r="T23" i="1"/>
  <c r="T26" i="1"/>
  <c r="T27" i="1"/>
  <c r="T29" i="1"/>
  <c r="T17" i="1"/>
  <c r="T11" i="1"/>
  <c r="T25" i="1"/>
  <c r="T13" i="1"/>
  <c r="T16" i="1"/>
  <c r="T18" i="1"/>
  <c r="T12" i="1"/>
  <c r="T15" i="1"/>
  <c r="T30" i="1"/>
  <c r="T5" i="1"/>
  <c r="P8" i="1"/>
  <c r="P20" i="1"/>
  <c r="P9" i="1"/>
  <c r="P23" i="1"/>
  <c r="P26" i="1"/>
  <c r="P15" i="1"/>
  <c r="P30" i="1"/>
  <c r="P5" i="1"/>
  <c r="P22" i="1"/>
  <c r="P11" i="1"/>
  <c r="P25" i="1"/>
  <c r="P16" i="1"/>
  <c r="P18" i="1"/>
  <c r="P6" i="1"/>
  <c r="P19" i="1"/>
  <c r="P21" i="1"/>
  <c r="P12" i="1"/>
  <c r="P13" i="1"/>
  <c r="P27" i="1"/>
  <c r="P29" i="1"/>
  <c r="P17" i="1"/>
  <c r="AP5" i="1"/>
  <c r="AV11" i="1" l="1"/>
  <c r="AV13" i="1"/>
  <c r="A22" i="2" s="1"/>
  <c r="AV6" i="1"/>
  <c r="AV27" i="1"/>
  <c r="A14" i="2" s="1"/>
  <c r="AV21" i="1"/>
  <c r="A26" i="2" s="1"/>
  <c r="AV16" i="1"/>
  <c r="A15" i="2" s="1"/>
  <c r="AV17" i="1"/>
  <c r="A27" i="2" s="1"/>
  <c r="AV30" i="1"/>
  <c r="A23" i="2" s="1"/>
  <c r="AV23" i="1"/>
  <c r="A20" i="2" s="1"/>
  <c r="AV18" i="1"/>
  <c r="A21" i="2" s="1"/>
  <c r="AV12" i="1"/>
  <c r="A25" i="2" s="1"/>
  <c r="AV15" i="1"/>
  <c r="A17" i="2" s="1"/>
  <c r="AV8" i="1"/>
  <c r="A30" i="2" s="1"/>
  <c r="AV29" i="1"/>
  <c r="A18" i="2" s="1"/>
  <c r="AV9" i="1"/>
  <c r="A28" i="2" s="1"/>
  <c r="AV20" i="1"/>
  <c r="A31" i="2" s="1"/>
  <c r="AV25" i="1"/>
  <c r="A13" i="2" s="1"/>
  <c r="AV5" i="1"/>
  <c r="A29" i="2" s="1"/>
  <c r="AV19" i="1"/>
  <c r="A19" i="2" s="1"/>
  <c r="AV26" i="1"/>
  <c r="A24" i="2" s="1"/>
  <c r="AV22" i="1"/>
  <c r="A16" i="2" s="1"/>
  <c r="E29" i="2"/>
</calcChain>
</file>

<file path=xl/sharedStrings.xml><?xml version="1.0" encoding="utf-8"?>
<sst xmlns="http://schemas.openxmlformats.org/spreadsheetml/2006/main" count="147" uniqueCount="85">
  <si>
    <t>Name</t>
  </si>
  <si>
    <t>Sex</t>
  </si>
  <si>
    <t>Number</t>
  </si>
  <si>
    <t>Widemouth</t>
  </si>
  <si>
    <t>Widmouth end</t>
  </si>
  <si>
    <t>Widemouth start</t>
  </si>
  <si>
    <t>Wanson start</t>
  </si>
  <si>
    <t>Wanson end</t>
  </si>
  <si>
    <t>Wanson</t>
  </si>
  <si>
    <t>Upton start</t>
  </si>
  <si>
    <t>Upton end</t>
  </si>
  <si>
    <t>Upton</t>
  </si>
  <si>
    <t>Highcliff end</t>
  </si>
  <si>
    <t>Highcliff</t>
  </si>
  <si>
    <t>Boscastle start</t>
  </si>
  <si>
    <t>Boscastle end</t>
  </si>
  <si>
    <t>Boscastle</t>
  </si>
  <si>
    <t>Crackington start</t>
  </si>
  <si>
    <t>Crackington end</t>
  </si>
  <si>
    <t>Crackington</t>
  </si>
  <si>
    <t>Millook North start</t>
  </si>
  <si>
    <t>Millook North end</t>
  </si>
  <si>
    <t>Millook North</t>
  </si>
  <si>
    <t>Millook South start</t>
  </si>
  <si>
    <t>Millook South end</t>
  </si>
  <si>
    <t>Millook South</t>
  </si>
  <si>
    <t>Hillcliff start</t>
  </si>
  <si>
    <t>Total</t>
  </si>
  <si>
    <t>Age</t>
  </si>
  <si>
    <t>James Chapman</t>
  </si>
  <si>
    <t>Jonathan Chapman</t>
  </si>
  <si>
    <t>Male and Female</t>
  </si>
  <si>
    <t>Leigh Gregory</t>
  </si>
  <si>
    <t>Position</t>
  </si>
  <si>
    <t>Results</t>
  </si>
  <si>
    <t>2nd</t>
  </si>
  <si>
    <t>Time</t>
  </si>
  <si>
    <t>Club</t>
  </si>
  <si>
    <t>Previous Entries</t>
  </si>
  <si>
    <t>Craig Harper</t>
  </si>
  <si>
    <t>Bike Wanchors</t>
  </si>
  <si>
    <t>Eldon Jackson</t>
  </si>
  <si>
    <t>Male</t>
  </si>
  <si>
    <t>Kevin Brosnan</t>
  </si>
  <si>
    <t>Female</t>
  </si>
  <si>
    <t>Emily Crocker</t>
  </si>
  <si>
    <t>Maddie Fallon</t>
  </si>
  <si>
    <t>Frazer Harper</t>
  </si>
  <si>
    <t>Dave Browning</t>
  </si>
  <si>
    <t>Samuel Jennings</t>
  </si>
  <si>
    <t>Rob Orchard</t>
  </si>
  <si>
    <t>Melanie Sampson</t>
  </si>
  <si>
    <t>Lucy Cox</t>
  </si>
  <si>
    <t>Will Jennings</t>
  </si>
  <si>
    <t>Sam Nancarrow</t>
  </si>
  <si>
    <t>Flavio Henrique</t>
  </si>
  <si>
    <t>Lewis Stritch</t>
  </si>
  <si>
    <t>Lee Sampson</t>
  </si>
  <si>
    <t>Simon Hammond</t>
  </si>
  <si>
    <t>Holsworthy Peleton</t>
  </si>
  <si>
    <t>Merton cycopaths</t>
  </si>
  <si>
    <t>Holsworthy Peloton</t>
  </si>
  <si>
    <t>Browning Boys</t>
  </si>
  <si>
    <t>Delivra</t>
  </si>
  <si>
    <t>Residence</t>
  </si>
  <si>
    <t>Bude</t>
  </si>
  <si>
    <t>Okehampton</t>
  </si>
  <si>
    <t>Solihull</t>
  </si>
  <si>
    <t>Cheltenham</t>
  </si>
  <si>
    <t>Truro</t>
  </si>
  <si>
    <t>Holsworthy</t>
  </si>
  <si>
    <t>U25s</t>
  </si>
  <si>
    <t>U40's (Womens)</t>
  </si>
  <si>
    <t>40's Womens</t>
  </si>
  <si>
    <t>Mark Sheldon</t>
  </si>
  <si>
    <t>40's Men</t>
  </si>
  <si>
    <t>70's Open</t>
  </si>
  <si>
    <t>60's Open</t>
  </si>
  <si>
    <t>50's Open</t>
  </si>
  <si>
    <t>U40's Men</t>
  </si>
  <si>
    <t>DNF</t>
  </si>
  <si>
    <t>Mens</t>
  </si>
  <si>
    <t>Womens</t>
  </si>
  <si>
    <t>1st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</si>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</sst>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21" fontId="1" fillId="0" borderId="0" xfId="0" applyNumberFormat="1" applyFont="1"/>
    <xf numFmtId="21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21" fontId="2" fillId="0" borderId="4" xfId="0" applyNumberFormat="1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21" fontId="3" fillId="0" borderId="0" xfId="0" applyNumberFormat="1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49" fontId="1" fillId="0" borderId="0" xfId="0" applyNumberFormat="1" applyFont="1"/>
    <xf numFmtId="21" fontId="2" fillId="0" borderId="6" xfId="0" applyNumberFormat="1" applyFont="1" applyBorder="1"/>
    <xf numFmtId="0" fontId="1" fillId="0" borderId="6" xfId="0" applyFont="1" applyBorder="1"/>
    <xf numFmtId="21" fontId="1" fillId="2" borderId="0" xfId="0" applyNumberFormat="1" applyFont="1" applyFill="1"/>
    <xf numFmtId="21" fontId="2" fillId="2" borderId="0" xfId="0" applyNumberFormat="1" applyFont="1" applyFill="1"/>
    <xf numFmtId="0" fontId="1" fillId="2" borderId="0" xfId="0" applyFont="1" applyFill="1"/>
    <xf numFmtId="21" fontId="2" fillId="2" borderId="6" xfId="0" applyNumberFormat="1" applyFont="1" applyFill="1" applyBorder="1"/>
    <xf numFmtId="21" fontId="2" fillId="2" borderId="4" xfId="0" applyNumberFormat="1" applyFont="1" applyFill="1" applyBorder="1"/>
    <xf numFmtId="0" fontId="1" fillId="0" borderId="0" xfId="0" applyFont="1" applyFill="1"/>
    <xf numFmtId="21" fontId="3" fillId="2" borderId="0" xfId="0" applyNumberFormat="1" applyFont="1" applyFill="1"/>
    <xf numFmtId="0" fontId="4" fillId="0" borderId="7" xfId="0" applyFont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21" fontId="2" fillId="0" borderId="8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49" fontId="1" fillId="0" borderId="9" xfId="0" applyNumberFormat="1" applyFont="1" applyBorder="1"/>
    <xf numFmtId="0" fontId="2" fillId="0" borderId="10" xfId="0" applyFont="1" applyBorder="1"/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DA5B-681C-2B44-A92D-17447B6AB192}">
  <dimension ref="B1:AV34"/>
  <sheetViews>
    <sheetView topLeftCell="A9" zoomScale="75" zoomScaleNormal="70" workbookViewId="0">
      <pane xSplit="8" topLeftCell="AN1" activePane="topRight" state="frozen"/>
      <selection pane="topRight" activeCell="AL32" sqref="AL32"/>
    </sheetView>
  </sheetViews>
  <sheetFormatPr defaultColWidth="14.296875" defaultRowHeight="21" x14ac:dyDescent="0.4"/>
  <cols>
    <col min="1" max="1" width="2.796875" style="1" customWidth="1"/>
    <col min="2" max="2" width="10.69921875" style="5" customWidth="1"/>
    <col min="3" max="3" width="26.09765625" style="1" bestFit="1" customWidth="1"/>
    <col min="4" max="4" width="6.8984375" style="1" bestFit="1" customWidth="1"/>
    <col min="5" max="5" width="6.796875" style="5" customWidth="1"/>
    <col min="6" max="6" width="14.296875" style="1"/>
    <col min="7" max="7" width="28.09765625" style="1" bestFit="1" customWidth="1"/>
    <col min="8" max="8" width="19.09765625" style="1" bestFit="1" customWidth="1"/>
    <col min="9" max="10" width="14.296875" style="1"/>
    <col min="11" max="12" width="14.296875" style="2"/>
    <col min="13" max="13" width="21.796875" style="1" customWidth="1"/>
    <col min="14" max="14" width="22.5" style="1" customWidth="1"/>
    <col min="15" max="15" width="20.09765625" style="2" bestFit="1" customWidth="1"/>
    <col min="16" max="16" width="16" style="2" customWidth="1"/>
    <col min="17" max="17" width="15.69921875" style="1" customWidth="1"/>
    <col min="18" max="18" width="15.296875" style="1" customWidth="1"/>
    <col min="19" max="20" width="14.296875" style="2"/>
    <col min="21" max="21" width="22.796875" style="1" customWidth="1"/>
    <col min="22" max="22" width="23.19921875" style="1" customWidth="1"/>
    <col min="23" max="24" width="17.796875" style="2" customWidth="1"/>
    <col min="25" max="25" width="16.296875" style="1" customWidth="1"/>
    <col min="26" max="26" width="16.69921875" style="1" customWidth="1"/>
    <col min="27" max="28" width="14.296875" style="2"/>
    <col min="29" max="29" width="19.5" style="1" customWidth="1"/>
    <col min="30" max="30" width="20" style="1" customWidth="1"/>
    <col min="31" max="32" width="14.296875" style="2"/>
    <col min="33" max="33" width="24.5" style="1" customWidth="1"/>
    <col min="34" max="34" width="24.296875" style="1" customWidth="1"/>
    <col min="35" max="36" width="16.69921875" style="2" customWidth="1"/>
    <col min="37" max="37" width="23.5" style="1" customWidth="1"/>
    <col min="38" max="38" width="22.5" style="1" customWidth="1"/>
    <col min="39" max="40" width="18.5" style="2" customWidth="1"/>
    <col min="41" max="41" width="14.296875" style="1"/>
    <col min="42" max="42" width="19.796875" style="1" customWidth="1"/>
    <col min="43" max="43" width="12.796875" style="1" customWidth="1"/>
    <col min="44" max="44" width="26.09765625" style="1" bestFit="1" customWidth="1"/>
    <col min="45" max="45" width="9.09765625" style="1" bestFit="1" customWidth="1"/>
    <col min="46" max="46" width="7.19921875" style="1" customWidth="1"/>
    <col min="47" max="47" width="28.09765625" style="1" bestFit="1" customWidth="1"/>
    <col min="48" max="16384" width="14.296875" style="1"/>
  </cols>
  <sheetData>
    <row r="1" spans="2:48" ht="21.6" thickBot="1" x14ac:dyDescent="0.45"/>
    <row r="2" spans="2:48" x14ac:dyDescent="0.4">
      <c r="B2" s="5" t="s">
        <v>2</v>
      </c>
      <c r="C2" s="1" t="s">
        <v>0</v>
      </c>
      <c r="D2" s="1" t="s">
        <v>1</v>
      </c>
      <c r="E2" s="5" t="s">
        <v>28</v>
      </c>
      <c r="F2" s="1" t="s">
        <v>64</v>
      </c>
      <c r="G2" s="1" t="s">
        <v>37</v>
      </c>
      <c r="H2" s="1" t="s">
        <v>38</v>
      </c>
      <c r="I2" s="1" t="s">
        <v>9</v>
      </c>
      <c r="J2" s="1" t="s">
        <v>10</v>
      </c>
      <c r="K2" s="2" t="s">
        <v>11</v>
      </c>
      <c r="L2" s="2" t="s">
        <v>33</v>
      </c>
      <c r="M2" s="1" t="s">
        <v>5</v>
      </c>
      <c r="N2" s="1" t="s">
        <v>4</v>
      </c>
      <c r="O2" s="2" t="s">
        <v>3</v>
      </c>
      <c r="P2" s="2" t="s">
        <v>33</v>
      </c>
      <c r="Q2" s="1" t="s">
        <v>6</v>
      </c>
      <c r="R2" s="1" t="s">
        <v>7</v>
      </c>
      <c r="S2" s="2" t="s">
        <v>8</v>
      </c>
      <c r="T2" s="2" t="s">
        <v>33</v>
      </c>
      <c r="U2" s="1" t="s">
        <v>23</v>
      </c>
      <c r="V2" s="1" t="s">
        <v>24</v>
      </c>
      <c r="W2" s="2" t="s">
        <v>25</v>
      </c>
      <c r="X2" s="2" t="s">
        <v>33</v>
      </c>
      <c r="Y2" s="1" t="s">
        <v>26</v>
      </c>
      <c r="Z2" s="1" t="s">
        <v>12</v>
      </c>
      <c r="AA2" s="2" t="s">
        <v>13</v>
      </c>
      <c r="AB2" s="2" t="s">
        <v>33</v>
      </c>
      <c r="AC2" s="1" t="s">
        <v>14</v>
      </c>
      <c r="AD2" s="1" t="s">
        <v>15</v>
      </c>
      <c r="AE2" s="2" t="s">
        <v>16</v>
      </c>
      <c r="AF2" s="2" t="s">
        <v>33</v>
      </c>
      <c r="AG2" s="1" t="s">
        <v>17</v>
      </c>
      <c r="AH2" s="1" t="s">
        <v>18</v>
      </c>
      <c r="AI2" s="2" t="s">
        <v>19</v>
      </c>
      <c r="AJ2" s="2" t="s">
        <v>33</v>
      </c>
      <c r="AK2" s="1" t="s">
        <v>20</v>
      </c>
      <c r="AL2" s="1" t="s">
        <v>21</v>
      </c>
      <c r="AM2" s="2" t="s">
        <v>22</v>
      </c>
      <c r="AN2" s="2" t="s">
        <v>33</v>
      </c>
      <c r="AP2" s="6" t="s">
        <v>27</v>
      </c>
      <c r="AQ2" s="7" t="s">
        <v>2</v>
      </c>
      <c r="AR2" s="8" t="s">
        <v>0</v>
      </c>
      <c r="AS2" s="8" t="s">
        <v>1</v>
      </c>
      <c r="AT2" s="7" t="s">
        <v>28</v>
      </c>
      <c r="AU2" s="8" t="s">
        <v>37</v>
      </c>
      <c r="AV2" s="9" t="s">
        <v>33</v>
      </c>
    </row>
    <row r="3" spans="2:48" x14ac:dyDescent="0.4">
      <c r="K3" s="2" t="s">
        <v>71</v>
      </c>
      <c r="L3" s="2" t="str">
        <f>C25</f>
        <v>Sam Nancarrow</v>
      </c>
      <c r="O3" s="2" t="s">
        <v>72</v>
      </c>
      <c r="P3" s="2" t="str">
        <f>C9</f>
        <v>Maddie Fallon</v>
      </c>
      <c r="S3" s="2" t="s">
        <v>75</v>
      </c>
      <c r="T3" s="2" t="str">
        <f>C19</f>
        <v>Rob Orchard</v>
      </c>
      <c r="W3" s="2" t="s">
        <v>76</v>
      </c>
      <c r="X3" s="2" t="str">
        <f>C5</f>
        <v>Eldon Jackson</v>
      </c>
      <c r="AA3" s="2" t="s">
        <v>77</v>
      </c>
      <c r="AB3" s="2" t="str">
        <f>C6</f>
        <v>Kevin Brosnan</v>
      </c>
      <c r="AE3" s="2" t="s">
        <v>78</v>
      </c>
      <c r="AF3" s="2" t="str">
        <f>C29</f>
        <v>Lee Sampson</v>
      </c>
      <c r="AI3" s="2" t="s">
        <v>73</v>
      </c>
      <c r="AJ3" s="2" t="str">
        <f>C20</f>
        <v>Melanie Sampson</v>
      </c>
      <c r="AM3" s="2" t="s">
        <v>79</v>
      </c>
      <c r="AN3" s="2" t="str">
        <f>C25</f>
        <v>Sam Nancarrow</v>
      </c>
      <c r="AP3" s="10" t="s">
        <v>31</v>
      </c>
      <c r="AQ3" s="5"/>
      <c r="AT3" s="5"/>
      <c r="AV3" s="11"/>
    </row>
    <row r="4" spans="2:48" ht="21.6" thickBot="1" x14ac:dyDescent="0.45">
      <c r="L4" s="2" t="str">
        <f>C16</f>
        <v>Samuel Jennings</v>
      </c>
      <c r="P4" s="2" t="str">
        <f>C21</f>
        <v>Lucy Cox</v>
      </c>
      <c r="AP4" s="10"/>
      <c r="AV4" s="11"/>
    </row>
    <row r="5" spans="2:48" ht="21.6" thickBot="1" x14ac:dyDescent="0.45">
      <c r="B5" s="5">
        <v>1</v>
      </c>
      <c r="C5" t="s">
        <v>41</v>
      </c>
      <c r="D5" t="s">
        <v>42</v>
      </c>
      <c r="E5" s="19">
        <v>71</v>
      </c>
      <c r="F5" t="s">
        <v>65</v>
      </c>
      <c r="G5" t="s">
        <v>59</v>
      </c>
      <c r="H5" s="5"/>
      <c r="I5" s="3">
        <v>0.41805555555555557</v>
      </c>
      <c r="J5" s="3">
        <v>0.42197916666666668</v>
      </c>
      <c r="K5" s="4">
        <f t="shared" ref="K5:K24" si="0">J5-I5</f>
        <v>3.9236111111111138E-3</v>
      </c>
      <c r="L5" s="1">
        <f>IF(K5="","",COUNTIF(K$5:K$30,"&lt;"&amp;K5)+1)</f>
        <v>21</v>
      </c>
      <c r="M5" s="3">
        <v>0.4284722222222222</v>
      </c>
      <c r="N5" s="3">
        <v>0.43266203703703704</v>
      </c>
      <c r="O5" s="4">
        <f t="shared" ref="O5:O24" si="1">N5-M5</f>
        <v>4.1898148148148406E-3</v>
      </c>
      <c r="P5" s="1">
        <f>IF(O5="","",COUNTIF(O$5:O$30,"&lt;"&amp;O5)+1)</f>
        <v>20</v>
      </c>
      <c r="Q5" s="3">
        <v>0.43472222222222223</v>
      </c>
      <c r="R5" s="3">
        <v>0.43975694444444446</v>
      </c>
      <c r="S5" s="4">
        <f t="shared" ref="S5:S24" si="2">R5-Q5</f>
        <v>5.0347222222222321E-3</v>
      </c>
      <c r="T5" s="1">
        <f>IF(S5="","",COUNTIF(S$5:S$30,"&lt;"&amp;S5)+1)</f>
        <v>21</v>
      </c>
      <c r="U5" s="3">
        <v>0.44305555555555554</v>
      </c>
      <c r="V5" s="3">
        <v>0.44827546296296295</v>
      </c>
      <c r="W5" s="22">
        <f t="shared" ref="W5:W24" si="3">V5-U5</f>
        <v>5.2199074074074092E-3</v>
      </c>
      <c r="X5" s="1">
        <f>IF(W5="","",COUNTIF(W$5:W$30,"&lt;"&amp;W5)+1)</f>
        <v>19</v>
      </c>
      <c r="Y5" s="3">
        <v>0.46458333333333335</v>
      </c>
      <c r="Z5" s="3">
        <v>0.48098379629629628</v>
      </c>
      <c r="AA5" s="4">
        <f t="shared" ref="AA5:AA24" si="4">Z5-Y5</f>
        <v>1.6400462962962936E-2</v>
      </c>
      <c r="AB5" s="1">
        <f>IF(AA5="","",COUNTIF(AA$5:AA$30,"&lt;"&amp;AA5)+1)</f>
        <v>20</v>
      </c>
      <c r="AC5" s="3">
        <v>0.49236111111111114</v>
      </c>
      <c r="AD5" s="3">
        <v>0.50542824074074078</v>
      </c>
      <c r="AE5" s="4">
        <f t="shared" ref="AE5:AE24" si="5">AD5-AC5</f>
        <v>1.3067129629629637E-2</v>
      </c>
      <c r="AF5" s="1">
        <f>IF(AE5="","",COUNTIF(AE$5:AE$30,"&lt;"&amp;AE5)+1)</f>
        <v>19</v>
      </c>
      <c r="AG5" s="3">
        <v>0.51875000000000004</v>
      </c>
      <c r="AH5" s="3">
        <v>0.52883101851851855</v>
      </c>
      <c r="AI5" s="4">
        <f t="shared" ref="AI5:AI24" si="6">AH5-AG5</f>
        <v>1.0081018518518503E-2</v>
      </c>
      <c r="AJ5" s="1">
        <f>IF(AI5="","",COUNTIF(AI$5:AI$30,"&lt;"&amp;AI5)+1)</f>
        <v>18</v>
      </c>
      <c r="AK5" s="3">
        <v>0.54027777777777775</v>
      </c>
      <c r="AL5" s="3">
        <v>0.54599537037037038</v>
      </c>
      <c r="AM5" s="4">
        <f t="shared" ref="AM5:AM24" si="7">AL5-AK5</f>
        <v>5.7175925925926352E-3</v>
      </c>
      <c r="AN5" s="1">
        <f>IF(AM5="","",COUNTIF(AM$5:AM$30,"&lt;"&amp;AM5)+1)</f>
        <v>17</v>
      </c>
      <c r="AP5" s="12">
        <f>K5+O5+S5+W5+AA5+AE5+AI5+AM5</f>
        <v>6.3634259259259307E-2</v>
      </c>
      <c r="AQ5" s="5">
        <f t="shared" ref="AQ5:AT20" si="8">B5</f>
        <v>1</v>
      </c>
      <c r="AR5" s="1" t="str">
        <f t="shared" si="8"/>
        <v>Eldon Jackson</v>
      </c>
      <c r="AS5" s="1" t="str">
        <f t="shared" si="8"/>
        <v>Male</v>
      </c>
      <c r="AT5" s="1">
        <f t="shared" si="8"/>
        <v>71</v>
      </c>
      <c r="AU5" s="21" t="str">
        <f>G5</f>
        <v>Holsworthy Peleton</v>
      </c>
      <c r="AV5" s="11">
        <f>IF(AP5="","",COUNTIF($AP$5:$AP$32,"&lt;"&amp;AP5)+1)</f>
        <v>17</v>
      </c>
    </row>
    <row r="6" spans="2:48" ht="21.6" thickBot="1" x14ac:dyDescent="0.45">
      <c r="B6" s="5">
        <v>2</v>
      </c>
      <c r="C6" t="s">
        <v>43</v>
      </c>
      <c r="D6" t="s">
        <v>42</v>
      </c>
      <c r="E6" s="19">
        <v>65</v>
      </c>
      <c r="F6" t="s">
        <v>66</v>
      </c>
      <c r="G6" t="s">
        <v>60</v>
      </c>
      <c r="H6" s="5"/>
      <c r="I6" s="3">
        <v>0.41875000000000001</v>
      </c>
      <c r="J6" s="3">
        <v>0.42184027777777777</v>
      </c>
      <c r="K6" s="4">
        <f t="shared" si="0"/>
        <v>3.0902777777777612E-3</v>
      </c>
      <c r="L6" s="1">
        <f t="shared" ref="L6:L30" si="9">IF(K6="","",COUNTIF(K$5:K$30,"&lt;"&amp;K6)+1)</f>
        <v>9</v>
      </c>
      <c r="M6" s="3">
        <v>0.42916666666666664</v>
      </c>
      <c r="N6" s="3">
        <v>0.43232638888888891</v>
      </c>
      <c r="O6" s="4">
        <f t="shared" si="1"/>
        <v>3.1597222222222721E-3</v>
      </c>
      <c r="P6" s="1">
        <f t="shared" ref="P6:P30" si="10">IF(O6="","",COUNTIF(O$5:O$30,"&lt;"&amp;O6)+1)</f>
        <v>8</v>
      </c>
      <c r="Q6" s="3">
        <v>0.43402777777777779</v>
      </c>
      <c r="R6" s="3">
        <v>0.43760416666666668</v>
      </c>
      <c r="S6" s="4">
        <f t="shared" si="2"/>
        <v>3.5763888888888928E-3</v>
      </c>
      <c r="T6" s="1">
        <f t="shared" ref="T6:T30" si="11">IF(S6="","",COUNTIF(S$5:S$30,"&lt;"&amp;S6)+1)</f>
        <v>8</v>
      </c>
      <c r="U6" s="3">
        <v>0.44236111111111109</v>
      </c>
      <c r="V6" s="3">
        <v>0.44587962962962963</v>
      </c>
      <c r="W6" s="4">
        <f t="shared" si="3"/>
        <v>3.5185185185185319E-3</v>
      </c>
      <c r="X6" s="1">
        <f t="shared" ref="X6:X30" si="12">IF(W6="","",COUNTIF(W$5:W$30,"&lt;"&amp;W6)+1)</f>
        <v>6</v>
      </c>
      <c r="Y6" s="3">
        <v>0.46111111111111114</v>
      </c>
      <c r="Z6" s="3">
        <v>0.47343750000000001</v>
      </c>
      <c r="AA6" s="22">
        <f t="shared" si="4"/>
        <v>1.2326388888888873E-2</v>
      </c>
      <c r="AB6" s="1">
        <f t="shared" ref="AB6:AB30" si="13">IF(AA6="","",COUNTIF(AA$5:AA$30,"&lt;"&amp;AA6)+1)</f>
        <v>10</v>
      </c>
      <c r="AC6" s="3">
        <v>0.48472222222222222</v>
      </c>
      <c r="AD6" s="3">
        <v>0.49421296296296297</v>
      </c>
      <c r="AE6" s="4">
        <f t="shared" si="5"/>
        <v>9.490740740740744E-3</v>
      </c>
      <c r="AF6" s="1">
        <f t="shared" ref="AF6:AF30" si="14">IF(AE6="","",COUNTIF(AE$5:AE$30,"&lt;"&amp;AE6)+1)</f>
        <v>10</v>
      </c>
      <c r="AG6" s="3">
        <v>0.50555555555555554</v>
      </c>
      <c r="AH6" s="3">
        <v>0.51256944444444441</v>
      </c>
      <c r="AI6" s="4">
        <f t="shared" si="6"/>
        <v>7.0138888888888751E-3</v>
      </c>
      <c r="AJ6" s="1">
        <f t="shared" ref="AJ6:AJ30" si="15">IF(AI6="","",COUNTIF(AI$5:AI$30,"&lt;"&amp;AI6)+1)</f>
        <v>9</v>
      </c>
      <c r="AK6" s="24">
        <v>0</v>
      </c>
      <c r="AL6" s="24">
        <v>0</v>
      </c>
      <c r="AM6" s="25">
        <v>0.41666666666666669</v>
      </c>
      <c r="AN6" s="26">
        <f t="shared" ref="AN6:AN30" si="16">IF(AM6="","",COUNTIF(AM$5:AM$30,"&lt;"&amp;AM6)+1)</f>
        <v>20</v>
      </c>
      <c r="AP6" s="12">
        <f t="shared" ref="AP6:AP24" si="17">K6+O6+S6+W6+AA6+AE6+AI6+AM6</f>
        <v>0.45884259259259264</v>
      </c>
      <c r="AQ6" s="5">
        <f t="shared" si="8"/>
        <v>2</v>
      </c>
      <c r="AR6" s="1" t="str">
        <f t="shared" ref="AR6:AR24" si="18">C6</f>
        <v>Kevin Brosnan</v>
      </c>
      <c r="AS6" s="1" t="str">
        <f t="shared" ref="AS6:AS24" si="19">D6</f>
        <v>Male</v>
      </c>
      <c r="AT6" s="1">
        <f t="shared" ref="AT6:AT24" si="20">E6</f>
        <v>65</v>
      </c>
      <c r="AU6" s="21" t="str">
        <f t="shared" ref="AU6:AU25" si="21">G6</f>
        <v>Merton cycopaths</v>
      </c>
      <c r="AV6" s="11">
        <f t="shared" ref="AV6:AV30" si="22">IF(AP6="","",COUNTIF($AP$5:$AP$32,"&lt;"&amp;AP6)+1)</f>
        <v>21</v>
      </c>
    </row>
    <row r="7" spans="2:48" ht="21.6" thickBot="1" x14ac:dyDescent="0.45">
      <c r="B7" s="5">
        <v>3</v>
      </c>
      <c r="C7"/>
      <c r="D7"/>
      <c r="E7" s="19"/>
      <c r="F7"/>
      <c r="G7"/>
      <c r="H7" s="5"/>
      <c r="I7" s="3"/>
      <c r="J7" s="3"/>
      <c r="K7" s="4"/>
      <c r="L7" s="1"/>
      <c r="M7" s="3"/>
      <c r="N7" s="3"/>
      <c r="O7" s="4"/>
      <c r="P7" s="1"/>
      <c r="Q7" s="3"/>
      <c r="R7" s="3"/>
      <c r="S7" s="4"/>
      <c r="T7" s="1"/>
      <c r="U7" s="3"/>
      <c r="V7" s="3"/>
      <c r="W7" s="4"/>
      <c r="X7" s="1"/>
      <c r="Y7" s="3"/>
      <c r="Z7" s="3"/>
      <c r="AA7" s="4"/>
      <c r="AB7" s="1"/>
      <c r="AC7" s="3"/>
      <c r="AD7" s="3"/>
      <c r="AE7" s="4"/>
      <c r="AF7" s="1"/>
      <c r="AG7" s="3"/>
      <c r="AH7" s="3"/>
      <c r="AI7" s="4"/>
      <c r="AJ7" s="1"/>
      <c r="AK7" s="3"/>
      <c r="AL7" s="3"/>
      <c r="AM7" s="4"/>
      <c r="AN7" s="1"/>
      <c r="AP7" s="12"/>
      <c r="AQ7" s="5"/>
      <c r="AU7" s="21"/>
      <c r="AV7" s="11"/>
    </row>
    <row r="8" spans="2:48" ht="21.6" thickBot="1" x14ac:dyDescent="0.45">
      <c r="B8" s="5">
        <v>4</v>
      </c>
      <c r="C8" t="s">
        <v>45</v>
      </c>
      <c r="D8" t="s">
        <v>44</v>
      </c>
      <c r="E8" s="19">
        <v>32</v>
      </c>
      <c r="F8" t="s">
        <v>65</v>
      </c>
      <c r="G8"/>
      <c r="H8" s="5"/>
      <c r="I8" s="3">
        <v>0.41944444444444445</v>
      </c>
      <c r="J8" s="3">
        <v>0.42319444444444443</v>
      </c>
      <c r="K8" s="4">
        <f t="shared" si="0"/>
        <v>3.7499999999999756E-3</v>
      </c>
      <c r="L8" s="1">
        <f t="shared" si="9"/>
        <v>19</v>
      </c>
      <c r="M8" s="3">
        <v>0.42986111111111114</v>
      </c>
      <c r="N8" s="3">
        <v>0.4339351851851852</v>
      </c>
      <c r="O8" s="22">
        <f t="shared" si="1"/>
        <v>4.0740740740740633E-3</v>
      </c>
      <c r="P8" s="1">
        <f t="shared" si="10"/>
        <v>19</v>
      </c>
      <c r="Q8" s="3">
        <v>0.43541666666666667</v>
      </c>
      <c r="R8" s="3">
        <v>0.4403125</v>
      </c>
      <c r="S8" s="4">
        <f t="shared" si="2"/>
        <v>4.8958333333333215E-3</v>
      </c>
      <c r="T8" s="1">
        <f t="shared" si="11"/>
        <v>20</v>
      </c>
      <c r="U8" s="3">
        <v>0.44374999999999998</v>
      </c>
      <c r="V8" s="3">
        <v>0.44896990740740739</v>
      </c>
      <c r="W8" s="4">
        <f t="shared" si="3"/>
        <v>5.2199074074074092E-3</v>
      </c>
      <c r="X8" s="1">
        <f t="shared" si="12"/>
        <v>19</v>
      </c>
      <c r="Y8" s="3">
        <v>0.46736111111111112</v>
      </c>
      <c r="Z8" s="3">
        <v>0.48303240740740738</v>
      </c>
      <c r="AA8" s="4">
        <f t="shared" si="4"/>
        <v>1.5671296296296267E-2</v>
      </c>
      <c r="AB8" s="1">
        <f t="shared" si="13"/>
        <v>18</v>
      </c>
      <c r="AC8" s="3">
        <v>0.49791666666666667</v>
      </c>
      <c r="AD8" s="3">
        <v>0.51077546296296295</v>
      </c>
      <c r="AE8" s="4">
        <f t="shared" si="5"/>
        <v>1.2858796296296271E-2</v>
      </c>
      <c r="AF8" s="1">
        <f t="shared" si="14"/>
        <v>18</v>
      </c>
      <c r="AG8" s="3">
        <v>0.52430555555555558</v>
      </c>
      <c r="AH8" s="3">
        <v>0.53445601851851854</v>
      </c>
      <c r="AI8" s="4">
        <f t="shared" si="6"/>
        <v>1.0150462962962958E-2</v>
      </c>
      <c r="AJ8" s="1">
        <f t="shared" si="15"/>
        <v>19</v>
      </c>
      <c r="AK8" s="3">
        <v>0.5541666666666667</v>
      </c>
      <c r="AL8" s="3">
        <v>0.5618981481481482</v>
      </c>
      <c r="AM8" s="22">
        <f t="shared" si="7"/>
        <v>7.7314814814815058E-3</v>
      </c>
      <c r="AN8" s="1">
        <f t="shared" si="16"/>
        <v>19</v>
      </c>
      <c r="AP8" s="12">
        <f t="shared" si="17"/>
        <v>6.4351851851851771E-2</v>
      </c>
      <c r="AQ8" s="5">
        <f t="shared" si="8"/>
        <v>4</v>
      </c>
      <c r="AR8" s="1" t="str">
        <f t="shared" si="18"/>
        <v>Emily Crocker</v>
      </c>
      <c r="AS8" s="1" t="str">
        <f t="shared" si="19"/>
        <v>Female</v>
      </c>
      <c r="AT8" s="1">
        <f t="shared" si="20"/>
        <v>32</v>
      </c>
      <c r="AU8" s="21"/>
      <c r="AV8" s="11">
        <f t="shared" si="22"/>
        <v>18</v>
      </c>
    </row>
    <row r="9" spans="2:48" ht="21.6" thickBot="1" x14ac:dyDescent="0.45">
      <c r="B9" s="5">
        <v>5</v>
      </c>
      <c r="C9" t="s">
        <v>46</v>
      </c>
      <c r="D9" t="s">
        <v>44</v>
      </c>
      <c r="E9" s="19">
        <v>31</v>
      </c>
      <c r="F9" t="s">
        <v>65</v>
      </c>
      <c r="G9"/>
      <c r="H9" s="5"/>
      <c r="I9" s="3">
        <v>0.4201388888888889</v>
      </c>
      <c r="J9" s="3">
        <v>0.42369212962962965</v>
      </c>
      <c r="K9" s="4">
        <f t="shared" si="0"/>
        <v>3.5532407407407596E-3</v>
      </c>
      <c r="L9" s="1">
        <f t="shared" si="9"/>
        <v>18</v>
      </c>
      <c r="M9" s="3">
        <v>0.43055555555555558</v>
      </c>
      <c r="N9" s="3">
        <v>0.43420138888888887</v>
      </c>
      <c r="O9" s="22">
        <f t="shared" si="1"/>
        <v>3.6458333333332926E-3</v>
      </c>
      <c r="P9" s="1">
        <f t="shared" si="10"/>
        <v>16</v>
      </c>
      <c r="Q9" s="3">
        <v>0.43611111111111112</v>
      </c>
      <c r="R9" s="3">
        <v>0.44026620370370373</v>
      </c>
      <c r="S9" s="4">
        <f t="shared" si="2"/>
        <v>4.155092592592613E-3</v>
      </c>
      <c r="T9" s="1">
        <f t="shared" si="11"/>
        <v>15</v>
      </c>
      <c r="U9" s="3">
        <v>0.44513888888888886</v>
      </c>
      <c r="V9" s="3">
        <v>0.44916666666666666</v>
      </c>
      <c r="W9" s="4">
        <f t="shared" si="3"/>
        <v>4.0277777777777968E-3</v>
      </c>
      <c r="X9" s="1">
        <f t="shared" si="12"/>
        <v>13</v>
      </c>
      <c r="Y9" s="3">
        <v>0.46805555555555556</v>
      </c>
      <c r="Z9" s="3">
        <v>0.48144675925925928</v>
      </c>
      <c r="AA9" s="4">
        <f t="shared" si="4"/>
        <v>1.3391203703703725E-2</v>
      </c>
      <c r="AB9" s="1">
        <f t="shared" si="13"/>
        <v>15</v>
      </c>
      <c r="AC9" s="3">
        <v>0.49861111111111112</v>
      </c>
      <c r="AD9" s="3">
        <v>0.50980324074074079</v>
      </c>
      <c r="AE9" s="4">
        <f t="shared" si="5"/>
        <v>1.1192129629629677E-2</v>
      </c>
      <c r="AF9" s="1">
        <f t="shared" si="14"/>
        <v>17</v>
      </c>
      <c r="AG9" s="3">
        <v>0.53541666666666665</v>
      </c>
      <c r="AH9" s="3">
        <v>0.54335648148148152</v>
      </c>
      <c r="AI9" s="4">
        <f t="shared" si="6"/>
        <v>7.9398148148148717E-3</v>
      </c>
      <c r="AJ9" s="1">
        <f t="shared" si="15"/>
        <v>16</v>
      </c>
      <c r="AK9" s="3">
        <v>0.55486111111111114</v>
      </c>
      <c r="AL9" s="3">
        <v>0.56122685185185184</v>
      </c>
      <c r="AM9" s="22">
        <f t="shared" si="7"/>
        <v>6.3657407407406996E-3</v>
      </c>
      <c r="AN9" s="1">
        <f t="shared" si="16"/>
        <v>18</v>
      </c>
      <c r="AP9" s="12">
        <f t="shared" si="17"/>
        <v>5.4270833333333435E-2</v>
      </c>
      <c r="AQ9" s="5">
        <f t="shared" si="8"/>
        <v>5</v>
      </c>
      <c r="AR9" s="1" t="str">
        <f t="shared" si="18"/>
        <v>Maddie Fallon</v>
      </c>
      <c r="AS9" s="1" t="str">
        <f t="shared" si="19"/>
        <v>Female</v>
      </c>
      <c r="AT9" s="1">
        <f t="shared" si="20"/>
        <v>31</v>
      </c>
      <c r="AU9" s="21"/>
      <c r="AV9" s="11">
        <f t="shared" si="22"/>
        <v>16</v>
      </c>
    </row>
    <row r="10" spans="2:48" ht="21.6" thickBot="1" x14ac:dyDescent="0.45">
      <c r="B10" s="5">
        <v>6</v>
      </c>
      <c r="C10"/>
      <c r="D10"/>
      <c r="E10" s="19"/>
      <c r="F10"/>
      <c r="G10"/>
      <c r="H10" s="5"/>
      <c r="I10" s="3"/>
      <c r="J10" s="3"/>
      <c r="K10" s="4"/>
      <c r="L10" s="1"/>
      <c r="M10" s="3"/>
      <c r="N10" s="3"/>
      <c r="O10" s="4"/>
      <c r="P10" s="1" t="str">
        <f t="shared" si="10"/>
        <v/>
      </c>
      <c r="Q10" s="3"/>
      <c r="R10" s="3"/>
      <c r="S10" s="4"/>
      <c r="T10" s="1"/>
      <c r="U10" s="3"/>
      <c r="V10" s="3"/>
      <c r="W10" s="4"/>
      <c r="X10" s="1"/>
      <c r="Y10" s="3"/>
      <c r="Z10" s="3"/>
      <c r="AA10" s="4"/>
      <c r="AB10" s="1" t="str">
        <f t="shared" si="13"/>
        <v/>
      </c>
      <c r="AC10" s="3"/>
      <c r="AD10" s="3"/>
      <c r="AE10" s="4"/>
      <c r="AF10" s="1"/>
      <c r="AG10" s="3"/>
      <c r="AH10" s="3"/>
      <c r="AI10" s="4"/>
      <c r="AJ10" s="1"/>
      <c r="AK10" s="3"/>
      <c r="AL10" s="3"/>
      <c r="AM10" s="4"/>
      <c r="AN10" s="1"/>
      <c r="AP10" s="12"/>
      <c r="AQ10" s="5"/>
      <c r="AU10" s="21"/>
      <c r="AV10" s="11"/>
    </row>
    <row r="11" spans="2:48" ht="21.6" thickBot="1" x14ac:dyDescent="0.45">
      <c r="B11" s="5">
        <v>7</v>
      </c>
      <c r="C11" t="s">
        <v>47</v>
      </c>
      <c r="D11" s="20" t="s">
        <v>42</v>
      </c>
      <c r="E11" s="19">
        <v>30</v>
      </c>
      <c r="F11" s="20" t="s">
        <v>67</v>
      </c>
      <c r="G11"/>
      <c r="H11" s="5"/>
      <c r="I11" s="3">
        <v>0.42152777777777778</v>
      </c>
      <c r="J11" s="3">
        <v>0.42479166666666668</v>
      </c>
      <c r="K11" s="4">
        <f t="shared" si="0"/>
        <v>3.2638888888888995E-3</v>
      </c>
      <c r="L11" s="1">
        <f t="shared" si="9"/>
        <v>14</v>
      </c>
      <c r="M11" s="3">
        <v>0.43263888888888891</v>
      </c>
      <c r="N11" s="3">
        <v>0.43616898148148148</v>
      </c>
      <c r="O11" s="4">
        <f t="shared" si="1"/>
        <v>3.5300925925925708E-3</v>
      </c>
      <c r="P11" s="1">
        <f t="shared" si="10"/>
        <v>13</v>
      </c>
      <c r="Q11" s="3">
        <v>0.43819444444444444</v>
      </c>
      <c r="R11" s="3">
        <v>0.44256944444444446</v>
      </c>
      <c r="S11" s="4">
        <f t="shared" si="2"/>
        <v>4.3750000000000178E-3</v>
      </c>
      <c r="T11" s="1">
        <f t="shared" si="11"/>
        <v>18</v>
      </c>
      <c r="U11" s="24"/>
      <c r="V11" s="24"/>
      <c r="W11" s="25"/>
      <c r="X11" s="26"/>
      <c r="Y11" s="24"/>
      <c r="Z11" s="24"/>
      <c r="AA11" s="25"/>
      <c r="AB11" s="26"/>
      <c r="AC11" s="24"/>
      <c r="AD11" s="24"/>
      <c r="AE11" s="25"/>
      <c r="AF11" s="26"/>
      <c r="AG11" s="24"/>
      <c r="AH11" s="24"/>
      <c r="AI11" s="25"/>
      <c r="AJ11" s="26"/>
      <c r="AK11" s="24"/>
      <c r="AL11" s="24"/>
      <c r="AM11" s="27">
        <v>0.41666666666666669</v>
      </c>
      <c r="AN11" s="26"/>
      <c r="AO11" s="29"/>
      <c r="AP11" s="28">
        <f t="shared" si="17"/>
        <v>0.42783564814814817</v>
      </c>
      <c r="AQ11" s="5">
        <f t="shared" si="8"/>
        <v>7</v>
      </c>
      <c r="AR11" s="1" t="str">
        <f t="shared" si="18"/>
        <v>Frazer Harper</v>
      </c>
      <c r="AS11" s="1" t="str">
        <f t="shared" si="19"/>
        <v>Male</v>
      </c>
      <c r="AT11" s="1">
        <f t="shared" si="20"/>
        <v>30</v>
      </c>
      <c r="AU11" s="21"/>
      <c r="AV11" s="11">
        <f t="shared" si="22"/>
        <v>20</v>
      </c>
    </row>
    <row r="12" spans="2:48" ht="21.6" thickBot="1" x14ac:dyDescent="0.45">
      <c r="B12" s="5">
        <v>8</v>
      </c>
      <c r="C12" t="s">
        <v>48</v>
      </c>
      <c r="D12" t="s">
        <v>42</v>
      </c>
      <c r="E12" s="19">
        <v>61</v>
      </c>
      <c r="F12" t="s">
        <v>68</v>
      </c>
      <c r="G12" t="s">
        <v>62</v>
      </c>
      <c r="H12" s="5"/>
      <c r="I12" s="3">
        <v>0.42222222222222222</v>
      </c>
      <c r="J12" s="3">
        <v>0.42555555555555558</v>
      </c>
      <c r="K12" s="4">
        <f t="shared" si="0"/>
        <v>3.3333333333333548E-3</v>
      </c>
      <c r="L12" s="1">
        <f t="shared" si="9"/>
        <v>15</v>
      </c>
      <c r="M12" s="3">
        <v>0.43194444444444446</v>
      </c>
      <c r="N12" s="3">
        <v>0.43559027777777776</v>
      </c>
      <c r="O12" s="4">
        <f t="shared" si="1"/>
        <v>3.6458333333332926E-3</v>
      </c>
      <c r="P12" s="1">
        <f t="shared" si="10"/>
        <v>16</v>
      </c>
      <c r="Q12" s="3">
        <v>0.4375</v>
      </c>
      <c r="R12" s="3">
        <v>0.44166666666666665</v>
      </c>
      <c r="S12" s="4">
        <f t="shared" si="2"/>
        <v>4.1666666666666519E-3</v>
      </c>
      <c r="T12" s="1">
        <f t="shared" si="11"/>
        <v>16</v>
      </c>
      <c r="U12" s="3">
        <v>0.44444444444444442</v>
      </c>
      <c r="V12" s="3">
        <v>0.44883101851851853</v>
      </c>
      <c r="W12" s="4">
        <f t="shared" si="3"/>
        <v>4.3865740740741122E-3</v>
      </c>
      <c r="X12" s="1">
        <f t="shared" si="12"/>
        <v>15</v>
      </c>
      <c r="Y12" s="3">
        <v>0.46388888888888891</v>
      </c>
      <c r="Z12" s="3">
        <v>0.47696759259259258</v>
      </c>
      <c r="AA12" s="22">
        <f t="shared" si="4"/>
        <v>1.3078703703703676E-2</v>
      </c>
      <c r="AB12" s="1">
        <f t="shared" si="13"/>
        <v>14</v>
      </c>
      <c r="AC12" s="3">
        <v>0.48680555555555555</v>
      </c>
      <c r="AD12" s="3">
        <v>0.49751157407407409</v>
      </c>
      <c r="AE12" s="4">
        <f t="shared" si="5"/>
        <v>1.0706018518518545E-2</v>
      </c>
      <c r="AF12" s="1">
        <f t="shared" si="14"/>
        <v>15</v>
      </c>
      <c r="AG12" s="3">
        <v>0.50694444444444442</v>
      </c>
      <c r="AH12" s="3">
        <v>0.51467592592592593</v>
      </c>
      <c r="AI12" s="4">
        <f t="shared" si="6"/>
        <v>7.7314814814815058E-3</v>
      </c>
      <c r="AJ12" s="1">
        <f t="shared" si="15"/>
        <v>12</v>
      </c>
      <c r="AK12" s="3">
        <v>0.52430555555555558</v>
      </c>
      <c r="AL12" s="3">
        <v>0.52847222222222223</v>
      </c>
      <c r="AM12" s="4">
        <f t="shared" si="7"/>
        <v>4.1666666666666519E-3</v>
      </c>
      <c r="AN12" s="1">
        <f t="shared" si="16"/>
        <v>14</v>
      </c>
      <c r="AP12" s="12">
        <f t="shared" si="17"/>
        <v>5.121527777777779E-2</v>
      </c>
      <c r="AQ12" s="5">
        <f t="shared" si="8"/>
        <v>8</v>
      </c>
      <c r="AR12" s="1" t="str">
        <f t="shared" si="18"/>
        <v>Dave Browning</v>
      </c>
      <c r="AS12" s="1" t="str">
        <f t="shared" si="19"/>
        <v>Male</v>
      </c>
      <c r="AT12" s="1">
        <f t="shared" si="20"/>
        <v>61</v>
      </c>
      <c r="AU12" s="21" t="str">
        <f t="shared" si="21"/>
        <v>Browning Boys</v>
      </c>
      <c r="AV12" s="11">
        <f t="shared" si="22"/>
        <v>13</v>
      </c>
    </row>
    <row r="13" spans="2:48" ht="21.6" thickBot="1" x14ac:dyDescent="0.45">
      <c r="B13" s="5">
        <v>9</v>
      </c>
      <c r="C13" t="s">
        <v>74</v>
      </c>
      <c r="D13" t="s">
        <v>42</v>
      </c>
      <c r="E13" s="19">
        <v>56</v>
      </c>
      <c r="F13" t="s">
        <v>70</v>
      </c>
      <c r="G13"/>
      <c r="H13" s="5"/>
      <c r="I13" s="3">
        <v>0.42291666666666666</v>
      </c>
      <c r="J13" s="3">
        <v>0.42614583333333333</v>
      </c>
      <c r="K13" s="4">
        <f t="shared" si="0"/>
        <v>3.2291666666666718E-3</v>
      </c>
      <c r="L13" s="1">
        <f t="shared" si="9"/>
        <v>13</v>
      </c>
      <c r="M13" s="3">
        <v>0.43333333333333335</v>
      </c>
      <c r="N13" s="3">
        <v>0.43657407407407406</v>
      </c>
      <c r="O13" s="4">
        <f t="shared" si="1"/>
        <v>3.2407407407407107E-3</v>
      </c>
      <c r="P13" s="1">
        <f t="shared" si="10"/>
        <v>12</v>
      </c>
      <c r="Q13" s="3">
        <v>0.43888888888888888</v>
      </c>
      <c r="R13" s="3">
        <v>0.44253472222222223</v>
      </c>
      <c r="S13" s="4">
        <f t="shared" si="2"/>
        <v>3.6458333333333481E-3</v>
      </c>
      <c r="T13" s="1">
        <f t="shared" si="11"/>
        <v>10</v>
      </c>
      <c r="U13" s="3">
        <v>0.4465277777777778</v>
      </c>
      <c r="V13" s="3">
        <v>0.45042824074074073</v>
      </c>
      <c r="W13" s="4">
        <f t="shared" si="3"/>
        <v>3.9004629629629251E-3</v>
      </c>
      <c r="X13" s="1">
        <f t="shared" si="12"/>
        <v>10</v>
      </c>
      <c r="Y13" s="3">
        <v>0.46527777777777779</v>
      </c>
      <c r="Z13" s="3">
        <v>0.47806712962962961</v>
      </c>
      <c r="AA13" s="4">
        <f t="shared" si="4"/>
        <v>1.2789351851851816E-2</v>
      </c>
      <c r="AB13" s="1">
        <f t="shared" si="13"/>
        <v>13</v>
      </c>
      <c r="AC13" s="3">
        <v>0.49027777777777776</v>
      </c>
      <c r="AD13" s="3">
        <v>0.49983796296296296</v>
      </c>
      <c r="AE13" s="22">
        <f t="shared" si="5"/>
        <v>9.5601851851851993E-3</v>
      </c>
      <c r="AF13" s="1">
        <f t="shared" si="14"/>
        <v>11</v>
      </c>
      <c r="AG13" s="3">
        <v>0.51041666666666663</v>
      </c>
      <c r="AH13" s="3">
        <v>0.51827546296296301</v>
      </c>
      <c r="AI13" s="4">
        <f t="shared" si="6"/>
        <v>7.8587962962963775E-3</v>
      </c>
      <c r="AJ13" s="1">
        <f t="shared" si="15"/>
        <v>14</v>
      </c>
      <c r="AK13" s="3">
        <v>0.53125</v>
      </c>
      <c r="AL13" s="3">
        <v>0.5353472222222222</v>
      </c>
      <c r="AM13" s="4">
        <f t="shared" si="7"/>
        <v>4.0972222222221966E-3</v>
      </c>
      <c r="AN13" s="1">
        <f t="shared" si="16"/>
        <v>13</v>
      </c>
      <c r="AP13" s="12">
        <f t="shared" si="17"/>
        <v>4.8321759259259245E-2</v>
      </c>
      <c r="AQ13" s="5">
        <f t="shared" si="8"/>
        <v>9</v>
      </c>
      <c r="AR13" s="1" t="str">
        <f t="shared" si="18"/>
        <v>Mark Sheldon</v>
      </c>
      <c r="AS13" s="1" t="str">
        <f t="shared" si="19"/>
        <v>Male</v>
      </c>
      <c r="AT13" s="1">
        <f t="shared" si="20"/>
        <v>56</v>
      </c>
      <c r="AU13" s="21"/>
      <c r="AV13" s="11">
        <f t="shared" si="22"/>
        <v>10</v>
      </c>
    </row>
    <row r="14" spans="2:48" ht="21.6" thickBot="1" x14ac:dyDescent="0.45">
      <c r="B14" s="5">
        <v>10</v>
      </c>
      <c r="C14"/>
      <c r="D14"/>
      <c r="E14" s="19"/>
      <c r="F14"/>
      <c r="G14"/>
      <c r="H14" s="17"/>
      <c r="I14" s="3"/>
      <c r="J14" s="3"/>
      <c r="K14" s="4"/>
      <c r="L14" s="1"/>
      <c r="M14" s="3"/>
      <c r="N14" s="3"/>
      <c r="O14" s="4"/>
      <c r="P14" s="1" t="str">
        <f t="shared" si="10"/>
        <v/>
      </c>
      <c r="Q14" s="3"/>
      <c r="R14" s="3"/>
      <c r="S14" s="4"/>
      <c r="T14" s="1"/>
      <c r="U14" s="3"/>
      <c r="V14" s="3"/>
      <c r="W14" s="4"/>
      <c r="X14" s="1"/>
      <c r="Y14" s="3"/>
      <c r="Z14" s="3"/>
      <c r="AA14" s="4"/>
      <c r="AB14" s="1"/>
      <c r="AC14" s="3"/>
      <c r="AD14" s="3"/>
      <c r="AE14" s="4"/>
      <c r="AF14" s="1"/>
      <c r="AG14" s="3"/>
      <c r="AH14" s="3"/>
      <c r="AI14" s="4"/>
      <c r="AJ14" s="1"/>
      <c r="AK14" s="3"/>
      <c r="AL14" s="3"/>
      <c r="AM14" s="4"/>
      <c r="AN14" s="1"/>
      <c r="AP14" s="12"/>
      <c r="AQ14" s="5"/>
      <c r="AU14" s="21"/>
      <c r="AV14" s="11"/>
    </row>
    <row r="15" spans="2:48" ht="21.6" thickBot="1" x14ac:dyDescent="0.45">
      <c r="B15" s="5">
        <v>11</v>
      </c>
      <c r="C15" t="s">
        <v>29</v>
      </c>
      <c r="D15" t="s">
        <v>42</v>
      </c>
      <c r="E15" s="19">
        <v>37</v>
      </c>
      <c r="F15" t="s">
        <v>65</v>
      </c>
      <c r="G15" t="s">
        <v>40</v>
      </c>
      <c r="H15" s="17"/>
      <c r="I15" s="3">
        <v>0.42430555555555555</v>
      </c>
      <c r="J15" s="3">
        <v>0.42716435185185186</v>
      </c>
      <c r="K15" s="4">
        <f t="shared" si="0"/>
        <v>2.8587962962963176E-3</v>
      </c>
      <c r="L15" s="1">
        <f t="shared" si="9"/>
        <v>5</v>
      </c>
      <c r="M15" s="3">
        <v>0.43402777777777779</v>
      </c>
      <c r="N15" s="3">
        <v>0.43699074074074074</v>
      </c>
      <c r="O15" s="4">
        <f t="shared" si="1"/>
        <v>2.962962962962945E-3</v>
      </c>
      <c r="P15" s="1">
        <f t="shared" si="10"/>
        <v>4</v>
      </c>
      <c r="Q15" s="3">
        <v>0.43958333333333333</v>
      </c>
      <c r="R15" s="3">
        <v>0.44291666666666668</v>
      </c>
      <c r="S15" s="4">
        <f t="shared" si="2"/>
        <v>3.3333333333333548E-3</v>
      </c>
      <c r="T15" s="1">
        <f t="shared" si="11"/>
        <v>4</v>
      </c>
      <c r="U15" s="3">
        <v>0.44722222222222224</v>
      </c>
      <c r="V15" s="3">
        <v>0.45075231481481481</v>
      </c>
      <c r="W15" s="4">
        <f t="shared" si="3"/>
        <v>3.5300925925925708E-3</v>
      </c>
      <c r="X15" s="1">
        <f t="shared" si="12"/>
        <v>7</v>
      </c>
      <c r="Y15" s="3">
        <v>0.46597222222222223</v>
      </c>
      <c r="Z15" s="3">
        <v>0.47711805555555553</v>
      </c>
      <c r="AA15" s="4">
        <f t="shared" si="4"/>
        <v>1.1145833333333299E-2</v>
      </c>
      <c r="AB15" s="1">
        <f t="shared" si="13"/>
        <v>6</v>
      </c>
      <c r="AC15" s="3">
        <v>0.4861111111111111</v>
      </c>
      <c r="AD15" s="3">
        <v>0.49495370370370373</v>
      </c>
      <c r="AE15" s="4">
        <f t="shared" si="5"/>
        <v>8.8425925925926241E-3</v>
      </c>
      <c r="AF15" s="1">
        <f t="shared" si="14"/>
        <v>8</v>
      </c>
      <c r="AG15" s="3">
        <v>0.50624999999999998</v>
      </c>
      <c r="AH15" s="3">
        <v>0.51287037037037042</v>
      </c>
      <c r="AI15" s="4">
        <f t="shared" si="6"/>
        <v>6.6203703703704431E-3</v>
      </c>
      <c r="AJ15" s="1">
        <f t="shared" si="15"/>
        <v>5</v>
      </c>
      <c r="AK15" s="3">
        <v>0.5229166666666667</v>
      </c>
      <c r="AL15" s="3">
        <v>0.52621527777777777</v>
      </c>
      <c r="AM15" s="22">
        <f t="shared" si="7"/>
        <v>3.2986111111110716E-3</v>
      </c>
      <c r="AN15" s="1">
        <f t="shared" si="16"/>
        <v>2</v>
      </c>
      <c r="AP15" s="12">
        <f t="shared" si="17"/>
        <v>4.2592592592592626E-2</v>
      </c>
      <c r="AQ15" s="5">
        <f t="shared" si="8"/>
        <v>11</v>
      </c>
      <c r="AR15" s="1" t="str">
        <f t="shared" si="18"/>
        <v>James Chapman</v>
      </c>
      <c r="AS15" s="1" t="str">
        <f t="shared" si="19"/>
        <v>Male</v>
      </c>
      <c r="AT15" s="1">
        <f t="shared" si="20"/>
        <v>37</v>
      </c>
      <c r="AU15" s="21" t="str">
        <f t="shared" si="21"/>
        <v>Bike Wanchors</v>
      </c>
      <c r="AV15" s="11">
        <f t="shared" si="22"/>
        <v>5</v>
      </c>
    </row>
    <row r="16" spans="2:48" ht="21.6" thickBot="1" x14ac:dyDescent="0.45">
      <c r="B16" s="5">
        <v>12</v>
      </c>
      <c r="C16" t="s">
        <v>49</v>
      </c>
      <c r="D16" t="s">
        <v>42</v>
      </c>
      <c r="E16" s="19">
        <v>22</v>
      </c>
      <c r="F16" s="20" t="s">
        <v>65</v>
      </c>
      <c r="G16"/>
      <c r="H16" s="17"/>
      <c r="I16" s="3">
        <v>0.42499999999999999</v>
      </c>
      <c r="J16" s="3">
        <v>0.42783564814814817</v>
      </c>
      <c r="K16" s="22">
        <f t="shared" si="0"/>
        <v>2.8356481481481843E-3</v>
      </c>
      <c r="L16" s="1">
        <f t="shared" si="9"/>
        <v>4</v>
      </c>
      <c r="M16" s="3">
        <v>0.43472222222222223</v>
      </c>
      <c r="N16" s="3">
        <v>0.43777777777777777</v>
      </c>
      <c r="O16" s="4">
        <f t="shared" si="1"/>
        <v>3.0555555555555336E-3</v>
      </c>
      <c r="P16" s="1">
        <f t="shared" si="10"/>
        <v>5</v>
      </c>
      <c r="Q16" s="3">
        <v>0.44027777777777777</v>
      </c>
      <c r="R16" s="3">
        <v>0.44346064814814817</v>
      </c>
      <c r="S16" s="4">
        <f t="shared" si="2"/>
        <v>3.1828703703704053E-3</v>
      </c>
      <c r="T16" s="1">
        <f t="shared" si="11"/>
        <v>2</v>
      </c>
      <c r="U16" s="3">
        <v>0.44791666666666669</v>
      </c>
      <c r="V16" s="3">
        <v>0.4513773148148148</v>
      </c>
      <c r="W16" s="4">
        <f t="shared" si="3"/>
        <v>3.4606481481481155E-3</v>
      </c>
      <c r="X16" s="1">
        <f t="shared" si="12"/>
        <v>4</v>
      </c>
      <c r="Y16" s="3">
        <v>0.46875</v>
      </c>
      <c r="Z16" s="3">
        <v>0.47934027777777777</v>
      </c>
      <c r="AA16" s="4">
        <f t="shared" si="4"/>
        <v>1.0590277777777768E-2</v>
      </c>
      <c r="AB16" s="1">
        <f t="shared" si="13"/>
        <v>3</v>
      </c>
      <c r="AC16" s="3">
        <v>0.48958333333333331</v>
      </c>
      <c r="AD16" s="3">
        <v>0.49789351851851854</v>
      </c>
      <c r="AE16" s="4">
        <f t="shared" si="5"/>
        <v>8.310185185185226E-3</v>
      </c>
      <c r="AF16" s="1">
        <f t="shared" si="14"/>
        <v>2</v>
      </c>
      <c r="AG16" s="3">
        <v>0.50972222222222219</v>
      </c>
      <c r="AH16" s="3">
        <v>0.51624999999999999</v>
      </c>
      <c r="AI16" s="4">
        <f t="shared" si="6"/>
        <v>6.527777777777799E-3</v>
      </c>
      <c r="AJ16" s="1">
        <f t="shared" si="15"/>
        <v>4</v>
      </c>
      <c r="AK16" s="3">
        <v>0.52638888888888891</v>
      </c>
      <c r="AL16" s="3">
        <v>0.52976851851851847</v>
      </c>
      <c r="AM16" s="22">
        <f t="shared" si="7"/>
        <v>3.3796296296295658E-3</v>
      </c>
      <c r="AN16" s="1">
        <f t="shared" si="16"/>
        <v>4</v>
      </c>
      <c r="AP16" s="12">
        <f t="shared" si="17"/>
        <v>4.1342592592592597E-2</v>
      </c>
      <c r="AQ16" s="5">
        <f t="shared" si="8"/>
        <v>12</v>
      </c>
      <c r="AR16" s="1" t="str">
        <f t="shared" si="18"/>
        <v>Samuel Jennings</v>
      </c>
      <c r="AS16" s="1" t="str">
        <f t="shared" si="19"/>
        <v>Male</v>
      </c>
      <c r="AT16" s="1">
        <f t="shared" si="20"/>
        <v>22</v>
      </c>
      <c r="AU16" s="21"/>
      <c r="AV16" s="11">
        <f t="shared" si="22"/>
        <v>3</v>
      </c>
    </row>
    <row r="17" spans="2:48" ht="21.6" thickBot="1" x14ac:dyDescent="0.45">
      <c r="B17" s="5">
        <v>14</v>
      </c>
      <c r="C17" t="s">
        <v>30</v>
      </c>
      <c r="D17" t="s">
        <v>42</v>
      </c>
      <c r="E17" s="19">
        <v>39</v>
      </c>
      <c r="F17" t="s">
        <v>65</v>
      </c>
      <c r="G17" t="s">
        <v>40</v>
      </c>
      <c r="H17" s="17"/>
      <c r="I17" s="3">
        <v>0.42569444444444443</v>
      </c>
      <c r="J17" s="3">
        <v>0.42912037037037037</v>
      </c>
      <c r="K17" s="4">
        <f t="shared" si="0"/>
        <v>3.4259259259259434E-3</v>
      </c>
      <c r="L17" s="1">
        <f t="shared" si="9"/>
        <v>16</v>
      </c>
      <c r="M17" s="3">
        <v>0.43611111111111112</v>
      </c>
      <c r="N17" s="3">
        <v>0.43973379629629628</v>
      </c>
      <c r="O17" s="4">
        <f t="shared" si="1"/>
        <v>3.6226851851851594E-3</v>
      </c>
      <c r="P17" s="1">
        <f t="shared" si="10"/>
        <v>15</v>
      </c>
      <c r="Q17" s="3">
        <v>0.44097222222222221</v>
      </c>
      <c r="R17" s="3">
        <v>0.44523148148148151</v>
      </c>
      <c r="S17" s="4">
        <f t="shared" si="2"/>
        <v>4.2592592592592959E-3</v>
      </c>
      <c r="T17" s="1">
        <f t="shared" si="11"/>
        <v>17</v>
      </c>
      <c r="U17" s="3">
        <v>0.44930555555555557</v>
      </c>
      <c r="V17" s="3">
        <v>0.45378472222222221</v>
      </c>
      <c r="W17" s="4">
        <f t="shared" si="3"/>
        <v>4.4791666666666452E-3</v>
      </c>
      <c r="X17" s="1">
        <f t="shared" si="12"/>
        <v>17</v>
      </c>
      <c r="Y17" s="3">
        <v>0.47013888888888888</v>
      </c>
      <c r="Z17" s="3">
        <v>0.48395833333333332</v>
      </c>
      <c r="AA17" s="4">
        <f t="shared" si="4"/>
        <v>1.381944444444444E-2</v>
      </c>
      <c r="AB17" s="1">
        <f t="shared" si="13"/>
        <v>17</v>
      </c>
      <c r="AC17" s="3">
        <v>0.49652777777777779</v>
      </c>
      <c r="AD17" s="3">
        <v>0.50745370370370368</v>
      </c>
      <c r="AE17" s="4">
        <f t="shared" si="5"/>
        <v>1.0925925925925895E-2</v>
      </c>
      <c r="AF17" s="1">
        <f t="shared" si="14"/>
        <v>16</v>
      </c>
      <c r="AG17" s="3">
        <v>0.51944444444444449</v>
      </c>
      <c r="AH17" s="3">
        <v>0.5274537037037037</v>
      </c>
      <c r="AI17" s="4">
        <f t="shared" si="6"/>
        <v>8.009259259259216E-3</v>
      </c>
      <c r="AJ17" s="1">
        <f t="shared" si="15"/>
        <v>17</v>
      </c>
      <c r="AK17" s="3">
        <v>0.5395833333333333</v>
      </c>
      <c r="AL17" s="3">
        <v>0.54357638888888893</v>
      </c>
      <c r="AM17" s="22">
        <f t="shared" si="7"/>
        <v>3.9930555555556246E-3</v>
      </c>
      <c r="AN17" s="1">
        <f t="shared" si="16"/>
        <v>11</v>
      </c>
      <c r="AP17" s="12">
        <f t="shared" si="17"/>
        <v>5.2534722222222219E-2</v>
      </c>
      <c r="AQ17" s="5">
        <f t="shared" si="8"/>
        <v>14</v>
      </c>
      <c r="AR17" s="1" t="str">
        <f t="shared" si="18"/>
        <v>Jonathan Chapman</v>
      </c>
      <c r="AS17" s="1" t="str">
        <f t="shared" si="19"/>
        <v>Male</v>
      </c>
      <c r="AT17" s="1">
        <f t="shared" si="20"/>
        <v>39</v>
      </c>
      <c r="AU17" s="21" t="str">
        <f t="shared" si="21"/>
        <v>Bike Wanchors</v>
      </c>
      <c r="AV17" s="11">
        <f t="shared" si="22"/>
        <v>15</v>
      </c>
    </row>
    <row r="18" spans="2:48" ht="21.6" thickBot="1" x14ac:dyDescent="0.45">
      <c r="B18" s="5">
        <v>15</v>
      </c>
      <c r="C18" t="s">
        <v>32</v>
      </c>
      <c r="D18" t="s">
        <v>42</v>
      </c>
      <c r="E18" s="19">
        <v>46</v>
      </c>
      <c r="F18" t="s">
        <v>65</v>
      </c>
      <c r="G18"/>
      <c r="H18" s="17"/>
      <c r="I18" s="3">
        <v>0.42708333333333331</v>
      </c>
      <c r="J18" s="3">
        <v>0.43009259259259258</v>
      </c>
      <c r="K18" s="4">
        <f t="shared" si="0"/>
        <v>3.0092592592592671E-3</v>
      </c>
      <c r="L18" s="1">
        <f t="shared" si="9"/>
        <v>7</v>
      </c>
      <c r="M18" s="3">
        <v>0.4375</v>
      </c>
      <c r="N18" s="3">
        <v>0.44069444444444444</v>
      </c>
      <c r="O18" s="4">
        <f t="shared" si="1"/>
        <v>3.1944444444444442E-3</v>
      </c>
      <c r="P18" s="1">
        <f t="shared" si="10"/>
        <v>9</v>
      </c>
      <c r="Q18" s="3">
        <v>0.44305555555555554</v>
      </c>
      <c r="R18" s="3">
        <v>0.44711805555555556</v>
      </c>
      <c r="S18" s="4">
        <f t="shared" si="2"/>
        <v>4.0625000000000244E-3</v>
      </c>
      <c r="T18" s="23">
        <f t="shared" si="11"/>
        <v>13</v>
      </c>
      <c r="U18" s="3">
        <v>0.45069444444444445</v>
      </c>
      <c r="V18" s="3">
        <v>0.45454861111111111</v>
      </c>
      <c r="W18" s="4">
        <f t="shared" si="3"/>
        <v>3.8541666666666585E-3</v>
      </c>
      <c r="X18" s="1">
        <f t="shared" si="12"/>
        <v>9</v>
      </c>
      <c r="Y18" s="3">
        <v>0.47083333333333333</v>
      </c>
      <c r="Z18" s="3">
        <v>0.4830902777777778</v>
      </c>
      <c r="AA18" s="4">
        <f t="shared" si="4"/>
        <v>1.2256944444444473E-2</v>
      </c>
      <c r="AB18" s="1">
        <f t="shared" si="13"/>
        <v>9</v>
      </c>
      <c r="AC18" s="3">
        <v>0.49513888888888891</v>
      </c>
      <c r="AD18" s="3">
        <v>0.50430555555555556</v>
      </c>
      <c r="AE18" s="4">
        <f t="shared" si="5"/>
        <v>9.1666666666666563E-3</v>
      </c>
      <c r="AF18" s="1">
        <f t="shared" si="14"/>
        <v>9</v>
      </c>
      <c r="AG18" s="3">
        <v>0.51527777777777772</v>
      </c>
      <c r="AH18" s="3">
        <v>0.52249999999999996</v>
      </c>
      <c r="AI18" s="4">
        <f t="shared" si="6"/>
        <v>7.222222222222241E-3</v>
      </c>
      <c r="AJ18" s="1">
        <f t="shared" si="15"/>
        <v>10</v>
      </c>
      <c r="AK18" s="3">
        <v>0.53281250000000002</v>
      </c>
      <c r="AL18" s="3">
        <v>0.53667824074074078</v>
      </c>
      <c r="AM18" s="4">
        <f t="shared" si="7"/>
        <v>3.8657407407407529E-3</v>
      </c>
      <c r="AN18" s="1">
        <f t="shared" si="16"/>
        <v>10</v>
      </c>
      <c r="AP18" s="12">
        <f t="shared" si="17"/>
        <v>4.6631944444444517E-2</v>
      </c>
      <c r="AQ18" s="5">
        <f t="shared" si="8"/>
        <v>15</v>
      </c>
      <c r="AR18" s="1" t="str">
        <f t="shared" si="18"/>
        <v>Leigh Gregory</v>
      </c>
      <c r="AS18" s="1" t="str">
        <f t="shared" si="19"/>
        <v>Male</v>
      </c>
      <c r="AT18" s="1">
        <f t="shared" si="20"/>
        <v>46</v>
      </c>
      <c r="AU18" s="21"/>
      <c r="AV18" s="11">
        <f t="shared" si="22"/>
        <v>9</v>
      </c>
    </row>
    <row r="19" spans="2:48" ht="21.6" thickBot="1" x14ac:dyDescent="0.45">
      <c r="B19" s="5">
        <v>16</v>
      </c>
      <c r="C19" t="s">
        <v>50</v>
      </c>
      <c r="D19" t="s">
        <v>42</v>
      </c>
      <c r="E19" s="19">
        <v>46</v>
      </c>
      <c r="F19" t="s">
        <v>70</v>
      </c>
      <c r="G19" t="s">
        <v>40</v>
      </c>
      <c r="H19" s="17"/>
      <c r="I19" s="3">
        <v>0.42777777777777776</v>
      </c>
      <c r="J19" s="3">
        <v>0.43079861111111112</v>
      </c>
      <c r="K19" s="4">
        <f t="shared" si="0"/>
        <v>3.0208333333333615E-3</v>
      </c>
      <c r="L19" s="1">
        <f t="shared" si="9"/>
        <v>8</v>
      </c>
      <c r="M19" s="3">
        <v>0.43819444444444444</v>
      </c>
      <c r="N19" s="3">
        <v>0.4412962962962963</v>
      </c>
      <c r="O19" s="4">
        <f t="shared" si="1"/>
        <v>3.1018518518518556E-3</v>
      </c>
      <c r="P19" s="1">
        <f t="shared" si="10"/>
        <v>7</v>
      </c>
      <c r="Q19" s="3">
        <v>0.44374999999999998</v>
      </c>
      <c r="R19" s="3">
        <v>0.44721064814814815</v>
      </c>
      <c r="S19" s="4">
        <f t="shared" si="2"/>
        <v>3.460648148148171E-3</v>
      </c>
      <c r="T19" s="23">
        <f t="shared" si="11"/>
        <v>7</v>
      </c>
      <c r="U19" s="3">
        <v>0.4513888888888889</v>
      </c>
      <c r="V19" s="3">
        <v>0.45511574074074074</v>
      </c>
      <c r="W19" s="4">
        <f t="shared" si="3"/>
        <v>3.7268518518518423E-3</v>
      </c>
      <c r="X19" s="1">
        <f t="shared" si="12"/>
        <v>8</v>
      </c>
      <c r="Y19" s="3">
        <v>0.47152777777777777</v>
      </c>
      <c r="Z19" s="3">
        <v>0.48290509259259257</v>
      </c>
      <c r="AA19" s="4">
        <f t="shared" si="4"/>
        <v>1.1377314814814798E-2</v>
      </c>
      <c r="AB19" s="1">
        <f t="shared" si="13"/>
        <v>7</v>
      </c>
      <c r="AC19" s="3">
        <v>0.49305555555555558</v>
      </c>
      <c r="AD19" s="3">
        <v>0.50162037037037033</v>
      </c>
      <c r="AE19" s="4">
        <f t="shared" si="5"/>
        <v>8.5648148148147474E-3</v>
      </c>
      <c r="AF19" s="1">
        <f t="shared" si="14"/>
        <v>4</v>
      </c>
      <c r="AG19" s="3">
        <v>0.51597222222222228</v>
      </c>
      <c r="AH19" s="3">
        <v>0.52266203703703706</v>
      </c>
      <c r="AI19" s="4">
        <f t="shared" si="6"/>
        <v>6.6898148148147873E-3</v>
      </c>
      <c r="AJ19" s="1">
        <f t="shared" si="15"/>
        <v>7</v>
      </c>
      <c r="AK19" s="3">
        <v>0.53194444444444444</v>
      </c>
      <c r="AL19" s="3">
        <v>0.53569444444444447</v>
      </c>
      <c r="AM19" s="4">
        <f t="shared" si="7"/>
        <v>3.7500000000000311E-3</v>
      </c>
      <c r="AN19" s="1">
        <f t="shared" si="16"/>
        <v>8</v>
      </c>
      <c r="AP19" s="12">
        <f t="shared" si="17"/>
        <v>4.3692129629629595E-2</v>
      </c>
      <c r="AQ19" s="5">
        <f t="shared" si="8"/>
        <v>16</v>
      </c>
      <c r="AR19" s="1" t="str">
        <f t="shared" si="18"/>
        <v>Rob Orchard</v>
      </c>
      <c r="AS19" s="1" t="str">
        <f t="shared" si="19"/>
        <v>Male</v>
      </c>
      <c r="AT19" s="1">
        <f t="shared" si="20"/>
        <v>46</v>
      </c>
      <c r="AU19" s="21" t="str">
        <f t="shared" si="21"/>
        <v>Bike Wanchors</v>
      </c>
      <c r="AV19" s="11">
        <f t="shared" si="22"/>
        <v>7</v>
      </c>
    </row>
    <row r="20" spans="2:48" ht="21.6" thickBot="1" x14ac:dyDescent="0.45">
      <c r="B20" s="5">
        <v>17</v>
      </c>
      <c r="C20" t="s">
        <v>51</v>
      </c>
      <c r="D20" t="s">
        <v>44</v>
      </c>
      <c r="E20" s="19">
        <v>46</v>
      </c>
      <c r="F20" t="s">
        <v>65</v>
      </c>
      <c r="G20"/>
      <c r="H20" s="17"/>
      <c r="I20" s="3">
        <v>0.4236111111111111</v>
      </c>
      <c r="J20" s="3">
        <v>0.42751157407407409</v>
      </c>
      <c r="K20" s="4">
        <f t="shared" si="0"/>
        <v>3.9004629629629806E-3</v>
      </c>
      <c r="L20" s="1">
        <f t="shared" si="9"/>
        <v>20</v>
      </c>
      <c r="M20" s="3">
        <v>0.43541666666666667</v>
      </c>
      <c r="N20" s="3">
        <v>0.4397685185185185</v>
      </c>
      <c r="O20" s="4">
        <f t="shared" si="1"/>
        <v>4.351851851851829E-3</v>
      </c>
      <c r="P20" s="1">
        <f t="shared" si="10"/>
        <v>21</v>
      </c>
      <c r="Q20" s="3">
        <v>0.44236111111111109</v>
      </c>
      <c r="R20" s="3">
        <v>0.44724537037037038</v>
      </c>
      <c r="S20" s="4">
        <f t="shared" si="2"/>
        <v>4.8842592592592826E-3</v>
      </c>
      <c r="T20" s="1">
        <f t="shared" si="11"/>
        <v>19</v>
      </c>
      <c r="U20" s="3">
        <v>0.45277777777777778</v>
      </c>
      <c r="V20" s="3">
        <v>0.45766203703703706</v>
      </c>
      <c r="W20" s="4">
        <f t="shared" si="3"/>
        <v>4.8842592592592826E-3</v>
      </c>
      <c r="X20" s="1">
        <f t="shared" si="12"/>
        <v>18</v>
      </c>
      <c r="Y20" s="3">
        <v>0.47569444444444442</v>
      </c>
      <c r="Z20" s="3">
        <v>0.49164351851851851</v>
      </c>
      <c r="AA20" s="4">
        <f t="shared" si="4"/>
        <v>1.5949074074074088E-2</v>
      </c>
      <c r="AB20" s="1">
        <f t="shared" si="13"/>
        <v>19</v>
      </c>
      <c r="AC20" s="3">
        <v>0.50208333333333333</v>
      </c>
      <c r="AD20" s="3">
        <v>0.51623842592592595</v>
      </c>
      <c r="AE20" s="4">
        <f t="shared" si="5"/>
        <v>1.4155092592592622E-2</v>
      </c>
      <c r="AF20" s="1">
        <f t="shared" si="14"/>
        <v>20</v>
      </c>
      <c r="AG20" s="3">
        <v>0.52916666666666667</v>
      </c>
      <c r="AH20" s="3">
        <v>0.54041666666666666</v>
      </c>
      <c r="AI20" s="22">
        <f t="shared" si="6"/>
        <v>1.1249999999999982E-2</v>
      </c>
      <c r="AJ20" s="1">
        <f t="shared" si="15"/>
        <v>20</v>
      </c>
      <c r="AK20" s="3">
        <v>0.55555555555555558</v>
      </c>
      <c r="AL20" s="3">
        <v>0.56099537037037039</v>
      </c>
      <c r="AM20" s="4">
        <f t="shared" si="7"/>
        <v>5.439814814814814E-3</v>
      </c>
      <c r="AN20" s="1">
        <f t="shared" si="16"/>
        <v>16</v>
      </c>
      <c r="AP20" s="12">
        <f t="shared" si="17"/>
        <v>6.4814814814814881E-2</v>
      </c>
      <c r="AQ20" s="5">
        <f t="shared" si="8"/>
        <v>17</v>
      </c>
      <c r="AR20" s="1" t="str">
        <f t="shared" si="18"/>
        <v>Melanie Sampson</v>
      </c>
      <c r="AS20" s="1" t="str">
        <f t="shared" si="19"/>
        <v>Female</v>
      </c>
      <c r="AT20" s="1">
        <f t="shared" si="20"/>
        <v>46</v>
      </c>
      <c r="AU20" s="21"/>
      <c r="AV20" s="11">
        <f t="shared" si="22"/>
        <v>19</v>
      </c>
    </row>
    <row r="21" spans="2:48" ht="21.6" thickBot="1" x14ac:dyDescent="0.45">
      <c r="B21" s="5">
        <v>18</v>
      </c>
      <c r="C21" t="s">
        <v>52</v>
      </c>
      <c r="D21" t="s">
        <v>44</v>
      </c>
      <c r="E21" s="19">
        <v>31</v>
      </c>
      <c r="F21" t="s">
        <v>65</v>
      </c>
      <c r="G21"/>
      <c r="H21" s="17"/>
      <c r="I21" s="3">
        <v>0.42083333333333334</v>
      </c>
      <c r="J21" s="3">
        <v>0.42427083333333332</v>
      </c>
      <c r="K21" s="4">
        <f t="shared" si="0"/>
        <v>3.4374999999999822E-3</v>
      </c>
      <c r="L21" s="1">
        <f t="shared" si="9"/>
        <v>17</v>
      </c>
      <c r="M21" s="3">
        <v>0.43125000000000002</v>
      </c>
      <c r="N21" s="3">
        <v>0.43489583333333331</v>
      </c>
      <c r="O21" s="22">
        <f t="shared" si="1"/>
        <v>3.6458333333332926E-3</v>
      </c>
      <c r="P21" s="1">
        <f t="shared" si="10"/>
        <v>16</v>
      </c>
      <c r="Q21" s="3">
        <v>0.43680555555555556</v>
      </c>
      <c r="R21" s="3">
        <v>0.44091435185185185</v>
      </c>
      <c r="S21" s="4">
        <f t="shared" si="2"/>
        <v>4.108796296296291E-3</v>
      </c>
      <c r="T21" s="1">
        <f t="shared" si="11"/>
        <v>14</v>
      </c>
      <c r="U21" s="3">
        <v>0.44583333333333336</v>
      </c>
      <c r="V21" s="3">
        <v>0.45025462962962964</v>
      </c>
      <c r="W21" s="4">
        <f t="shared" si="3"/>
        <v>4.4212962962962843E-3</v>
      </c>
      <c r="X21" s="1">
        <f t="shared" si="12"/>
        <v>16</v>
      </c>
      <c r="Y21" s="3">
        <v>0.46666666666666667</v>
      </c>
      <c r="Z21" s="3">
        <v>0.48009259259259257</v>
      </c>
      <c r="AA21" s="4">
        <f t="shared" si="4"/>
        <v>1.3425925925925897E-2</v>
      </c>
      <c r="AB21" s="1">
        <f t="shared" si="13"/>
        <v>16</v>
      </c>
      <c r="AC21" s="3">
        <v>0.4909722222222222</v>
      </c>
      <c r="AD21" s="3">
        <v>0.50166666666666671</v>
      </c>
      <c r="AE21" s="4">
        <f t="shared" si="5"/>
        <v>1.0694444444444506E-2</v>
      </c>
      <c r="AF21" s="1">
        <f t="shared" si="14"/>
        <v>14</v>
      </c>
      <c r="AG21" s="3">
        <v>0.5131944444444444</v>
      </c>
      <c r="AH21" s="3">
        <v>0.521087962962963</v>
      </c>
      <c r="AI21" s="4">
        <f t="shared" si="6"/>
        <v>7.8935185185186052E-3</v>
      </c>
      <c r="AJ21" s="1">
        <f t="shared" si="15"/>
        <v>15</v>
      </c>
      <c r="AK21" s="3">
        <v>0.54097222222222219</v>
      </c>
      <c r="AL21" s="3">
        <v>0.54537037037037039</v>
      </c>
      <c r="AM21" s="4">
        <f t="shared" si="7"/>
        <v>4.3981481481482065E-3</v>
      </c>
      <c r="AN21" s="1">
        <f t="shared" si="16"/>
        <v>15</v>
      </c>
      <c r="AP21" s="12">
        <f t="shared" si="17"/>
        <v>5.2025462962963065E-2</v>
      </c>
      <c r="AQ21" s="5">
        <f t="shared" ref="AQ21:AQ24" si="23">B21</f>
        <v>18</v>
      </c>
      <c r="AR21" s="1" t="str">
        <f t="shared" si="18"/>
        <v>Lucy Cox</v>
      </c>
      <c r="AS21" s="1" t="str">
        <f t="shared" si="19"/>
        <v>Female</v>
      </c>
      <c r="AT21" s="1">
        <f t="shared" si="20"/>
        <v>31</v>
      </c>
      <c r="AU21" s="21"/>
      <c r="AV21" s="11">
        <f t="shared" si="22"/>
        <v>14</v>
      </c>
    </row>
    <row r="22" spans="2:48" ht="21.6" thickBot="1" x14ac:dyDescent="0.45">
      <c r="B22" s="5">
        <v>19</v>
      </c>
      <c r="C22" t="s">
        <v>39</v>
      </c>
      <c r="D22" t="s">
        <v>42</v>
      </c>
      <c r="E22" s="19">
        <v>50</v>
      </c>
      <c r="F22" t="s">
        <v>65</v>
      </c>
      <c r="G22" t="s">
        <v>61</v>
      </c>
      <c r="H22" s="17"/>
      <c r="I22" s="3">
        <v>0.42916666666666664</v>
      </c>
      <c r="J22" s="3">
        <v>0.43187500000000001</v>
      </c>
      <c r="K22" s="4">
        <f t="shared" si="0"/>
        <v>2.7083333333333681E-3</v>
      </c>
      <c r="L22" s="1">
        <f t="shared" si="9"/>
        <v>3</v>
      </c>
      <c r="M22" s="3">
        <v>0.44027777777777777</v>
      </c>
      <c r="N22" s="3">
        <v>0.44306712962962963</v>
      </c>
      <c r="O22" s="4">
        <f t="shared" si="1"/>
        <v>2.7893518518518623E-3</v>
      </c>
      <c r="P22" s="1">
        <f t="shared" si="10"/>
        <v>3</v>
      </c>
      <c r="Q22" s="3">
        <v>0.44513888888888886</v>
      </c>
      <c r="R22" s="3">
        <v>0.44844907407407408</v>
      </c>
      <c r="S22" s="4">
        <f t="shared" si="2"/>
        <v>3.3101851851852215E-3</v>
      </c>
      <c r="T22" s="1">
        <f t="shared" si="11"/>
        <v>3</v>
      </c>
      <c r="U22" s="3">
        <v>0.45208333333333334</v>
      </c>
      <c r="V22" s="3">
        <v>0.45559027777777777</v>
      </c>
      <c r="W22" s="4">
        <f t="shared" si="3"/>
        <v>3.5069444444444375E-3</v>
      </c>
      <c r="X22" s="1">
        <f t="shared" si="12"/>
        <v>5</v>
      </c>
      <c r="Y22" s="3">
        <v>0.47222222222222221</v>
      </c>
      <c r="Z22" s="3">
        <v>0.48281249999999998</v>
      </c>
      <c r="AA22" s="4">
        <f t="shared" si="4"/>
        <v>1.0590277777777768E-2</v>
      </c>
      <c r="AB22" s="1">
        <f t="shared" si="13"/>
        <v>3</v>
      </c>
      <c r="AC22" s="3">
        <v>0.49375000000000002</v>
      </c>
      <c r="AD22" s="3">
        <v>0.50254629629629632</v>
      </c>
      <c r="AE22" s="22">
        <f t="shared" si="5"/>
        <v>8.7962962962963021E-3</v>
      </c>
      <c r="AF22" s="1">
        <f t="shared" si="14"/>
        <v>6</v>
      </c>
      <c r="AG22" s="3">
        <v>0.51736111111111116</v>
      </c>
      <c r="AH22" s="3">
        <v>0.52407407407407403</v>
      </c>
      <c r="AI22" s="4">
        <f t="shared" si="6"/>
        <v>6.7129629629628651E-3</v>
      </c>
      <c r="AJ22" s="1">
        <f t="shared" si="15"/>
        <v>8</v>
      </c>
      <c r="AK22" s="3">
        <v>0.53888888888888886</v>
      </c>
      <c r="AL22" s="3">
        <v>0.5425578703703704</v>
      </c>
      <c r="AM22" s="4">
        <f t="shared" si="7"/>
        <v>3.6689814814815369E-3</v>
      </c>
      <c r="AN22" s="1">
        <f t="shared" si="16"/>
        <v>7</v>
      </c>
      <c r="AP22" s="12">
        <f t="shared" si="17"/>
        <v>4.2083333333333361E-2</v>
      </c>
      <c r="AQ22" s="5">
        <f t="shared" si="23"/>
        <v>19</v>
      </c>
      <c r="AR22" s="1" t="str">
        <f t="shared" si="18"/>
        <v>Craig Harper</v>
      </c>
      <c r="AS22" s="1" t="str">
        <f t="shared" si="19"/>
        <v>Male</v>
      </c>
      <c r="AT22" s="1">
        <f t="shared" si="20"/>
        <v>50</v>
      </c>
      <c r="AU22" s="21" t="str">
        <f t="shared" si="21"/>
        <v>Holsworthy Peloton</v>
      </c>
      <c r="AV22" s="11">
        <f t="shared" si="22"/>
        <v>4</v>
      </c>
    </row>
    <row r="23" spans="2:48" ht="21.6" thickBot="1" x14ac:dyDescent="0.45">
      <c r="B23" s="5">
        <v>20</v>
      </c>
      <c r="C23" t="s">
        <v>53</v>
      </c>
      <c r="D23" t="s">
        <v>42</v>
      </c>
      <c r="E23" s="19">
        <v>18</v>
      </c>
      <c r="F23" t="s">
        <v>65</v>
      </c>
      <c r="G23"/>
      <c r="H23" s="17"/>
      <c r="I23" s="3">
        <v>0.4284722222222222</v>
      </c>
      <c r="J23" s="3">
        <v>0.43145833333333333</v>
      </c>
      <c r="K23" s="22">
        <f t="shared" si="0"/>
        <v>2.9861111111111338E-3</v>
      </c>
      <c r="L23" s="1">
        <f t="shared" si="9"/>
        <v>6</v>
      </c>
      <c r="M23" s="3">
        <v>0.43888888888888888</v>
      </c>
      <c r="N23" s="3">
        <v>0.44247685185185187</v>
      </c>
      <c r="O23" s="4">
        <f t="shared" si="1"/>
        <v>3.5879629629629872E-3</v>
      </c>
      <c r="P23" s="1">
        <f t="shared" si="10"/>
        <v>14</v>
      </c>
      <c r="Q23" s="3">
        <v>0.44444444444444442</v>
      </c>
      <c r="R23" s="3">
        <v>0.44807870370370373</v>
      </c>
      <c r="S23" s="4">
        <f t="shared" si="2"/>
        <v>3.6342592592593093E-3</v>
      </c>
      <c r="T23" s="1">
        <f t="shared" si="11"/>
        <v>9</v>
      </c>
      <c r="U23" s="3">
        <v>0.45347222222222222</v>
      </c>
      <c r="V23" s="3">
        <v>0.4573726851851852</v>
      </c>
      <c r="W23" s="4">
        <f t="shared" si="3"/>
        <v>3.9004629629629806E-3</v>
      </c>
      <c r="X23" s="1">
        <f t="shared" si="12"/>
        <v>11</v>
      </c>
      <c r="Y23" s="3">
        <v>0.47499999999999998</v>
      </c>
      <c r="Z23" s="3">
        <v>0.48680555555555555</v>
      </c>
      <c r="AA23" s="4">
        <f t="shared" si="4"/>
        <v>1.1805555555555569E-2</v>
      </c>
      <c r="AB23" s="1">
        <f t="shared" si="13"/>
        <v>8</v>
      </c>
      <c r="AC23" s="3">
        <v>0.49722222222222223</v>
      </c>
      <c r="AD23" s="3">
        <v>0.50605324074074076</v>
      </c>
      <c r="AE23" s="4">
        <f t="shared" si="5"/>
        <v>8.8310185185185297E-3</v>
      </c>
      <c r="AF23" s="1">
        <f t="shared" si="14"/>
        <v>7</v>
      </c>
      <c r="AG23" s="3">
        <v>0.5180555555555556</v>
      </c>
      <c r="AH23" s="3">
        <v>0.52446759259259257</v>
      </c>
      <c r="AI23" s="4">
        <f t="shared" si="6"/>
        <v>6.4120370370369661E-3</v>
      </c>
      <c r="AJ23" s="1">
        <f t="shared" si="15"/>
        <v>3</v>
      </c>
      <c r="AK23" s="3">
        <v>0.53402777777777777</v>
      </c>
      <c r="AL23" s="3">
        <v>0.53743055555555552</v>
      </c>
      <c r="AM23" s="22">
        <f t="shared" si="7"/>
        <v>3.4027777777777546E-3</v>
      </c>
      <c r="AN23" s="1">
        <f t="shared" si="16"/>
        <v>5</v>
      </c>
      <c r="AP23" s="12">
        <f t="shared" si="17"/>
        <v>4.456018518518523E-2</v>
      </c>
      <c r="AQ23" s="5">
        <f t="shared" si="23"/>
        <v>20</v>
      </c>
      <c r="AR23" s="1" t="str">
        <f t="shared" si="18"/>
        <v>Will Jennings</v>
      </c>
      <c r="AS23" s="1" t="str">
        <f t="shared" si="19"/>
        <v>Male</v>
      </c>
      <c r="AT23" s="1">
        <f t="shared" si="20"/>
        <v>18</v>
      </c>
      <c r="AU23" s="21"/>
      <c r="AV23" s="11">
        <f t="shared" si="22"/>
        <v>8</v>
      </c>
    </row>
    <row r="24" spans="2:48" ht="21.6" thickBot="1" x14ac:dyDescent="0.45">
      <c r="B24" s="5">
        <v>21</v>
      </c>
      <c r="C24"/>
      <c r="D24"/>
      <c r="E24" s="19"/>
      <c r="F24"/>
      <c r="G24"/>
      <c r="H24" s="17"/>
      <c r="I24" s="3"/>
      <c r="J24" s="3"/>
      <c r="K24" s="4"/>
      <c r="L24" s="1"/>
      <c r="M24" s="3"/>
      <c r="N24" s="3"/>
      <c r="O24" s="4"/>
      <c r="P24" s="1"/>
      <c r="Q24" s="3"/>
      <c r="R24" s="3"/>
      <c r="S24" s="4"/>
      <c r="T24" s="1"/>
      <c r="U24" s="3"/>
      <c r="V24" s="3"/>
      <c r="W24" s="4"/>
      <c r="X24" s="1"/>
      <c r="Y24" s="3"/>
      <c r="Z24" s="3"/>
      <c r="AA24" s="4"/>
      <c r="AB24" s="1"/>
      <c r="AC24" s="3"/>
      <c r="AD24" s="3"/>
      <c r="AE24" s="4"/>
      <c r="AF24" s="1"/>
      <c r="AG24" s="3"/>
      <c r="AH24" s="3"/>
      <c r="AI24" s="4"/>
      <c r="AJ24" s="1"/>
      <c r="AK24" s="3"/>
      <c r="AL24" s="3"/>
      <c r="AM24" s="4"/>
      <c r="AN24" s="1"/>
      <c r="AP24" s="12"/>
      <c r="AQ24" s="5"/>
      <c r="AU24" s="21"/>
      <c r="AV24" s="11"/>
    </row>
    <row r="25" spans="2:48" ht="21.6" thickBot="1" x14ac:dyDescent="0.45">
      <c r="B25" s="5">
        <v>22</v>
      </c>
      <c r="C25" t="s">
        <v>54</v>
      </c>
      <c r="D25" t="s">
        <v>42</v>
      </c>
      <c r="E25" s="19">
        <v>24</v>
      </c>
      <c r="F25" t="s">
        <v>69</v>
      </c>
      <c r="G25" t="s">
        <v>63</v>
      </c>
      <c r="H25" s="17"/>
      <c r="I25" s="3">
        <v>0.42986111111111114</v>
      </c>
      <c r="J25" s="3">
        <v>0.43216435185185187</v>
      </c>
      <c r="K25" s="22">
        <f t="shared" ref="K25:K32" si="24">J25-I25</f>
        <v>2.3032407407407307E-3</v>
      </c>
      <c r="L25" s="1">
        <f t="shared" si="9"/>
        <v>1</v>
      </c>
      <c r="M25" s="3">
        <v>0.43958333333333333</v>
      </c>
      <c r="N25" s="3">
        <v>0.44201388888888887</v>
      </c>
      <c r="O25" s="4">
        <f t="shared" ref="O25:O32" si="25">N25-M25</f>
        <v>2.4305555555555469E-3</v>
      </c>
      <c r="P25" s="1">
        <f t="shared" si="10"/>
        <v>1</v>
      </c>
      <c r="Q25" s="3">
        <v>0.44583333333333336</v>
      </c>
      <c r="R25" s="3">
        <v>0.44923611111111111</v>
      </c>
      <c r="S25" s="4">
        <f t="shared" ref="S25:S32" si="26">R25-Q25</f>
        <v>3.4027777777777546E-3</v>
      </c>
      <c r="T25" s="1">
        <f t="shared" si="11"/>
        <v>6</v>
      </c>
      <c r="U25" s="3">
        <v>0.4548611111111111</v>
      </c>
      <c r="V25" s="3">
        <v>0.45780092592592592</v>
      </c>
      <c r="W25" s="4">
        <f t="shared" ref="W25:W32" si="27">V25-U25</f>
        <v>2.9398148148148118E-3</v>
      </c>
      <c r="X25" s="1">
        <f t="shared" si="12"/>
        <v>1</v>
      </c>
      <c r="Y25" s="3">
        <v>0.47361111111111109</v>
      </c>
      <c r="Z25" s="3">
        <v>0.48321759259259262</v>
      </c>
      <c r="AA25" s="4">
        <f t="shared" ref="AA25:AA32" si="28">Z25-Y25</f>
        <v>9.6064814814815214E-3</v>
      </c>
      <c r="AB25" s="1">
        <f t="shared" si="13"/>
        <v>1</v>
      </c>
      <c r="AC25" s="3">
        <v>0.49583333333333335</v>
      </c>
      <c r="AD25" s="3">
        <v>0.50340277777777775</v>
      </c>
      <c r="AE25" s="4">
        <f t="shared" ref="AE25:AE32" si="29">AD25-AC25</f>
        <v>7.5694444444444065E-3</v>
      </c>
      <c r="AF25" s="1">
        <f t="shared" si="14"/>
        <v>1</v>
      </c>
      <c r="AG25" s="3">
        <v>0.51388888888888884</v>
      </c>
      <c r="AH25" s="3">
        <v>0.51954861111111106</v>
      </c>
      <c r="AI25" s="4">
        <f t="shared" ref="AI25:AI32" si="30">AH25-AG25</f>
        <v>5.6597222222222188E-3</v>
      </c>
      <c r="AJ25" s="1">
        <f t="shared" si="15"/>
        <v>1</v>
      </c>
      <c r="AK25" s="3">
        <v>0.53819444444444442</v>
      </c>
      <c r="AL25" s="3">
        <v>0.54087962962962965</v>
      </c>
      <c r="AM25" s="22">
        <f t="shared" ref="AM25:AM32" si="31">AL25-AK25</f>
        <v>2.6851851851852349E-3</v>
      </c>
      <c r="AN25" s="1">
        <f t="shared" si="16"/>
        <v>1</v>
      </c>
      <c r="AP25" s="12">
        <f t="shared" ref="AP25:AP32" si="32">K25+O25+S25+W25+AA25+AE25+AI25+AM25</f>
        <v>3.6597222222222225E-2</v>
      </c>
      <c r="AQ25" s="5">
        <f t="shared" ref="AQ25:AQ32" si="33">B25</f>
        <v>22</v>
      </c>
      <c r="AR25" s="1" t="str">
        <f t="shared" ref="AR25:AR32" si="34">C25</f>
        <v>Sam Nancarrow</v>
      </c>
      <c r="AS25" s="1" t="str">
        <f t="shared" ref="AS25:AS32" si="35">D25</f>
        <v>Male</v>
      </c>
      <c r="AT25" s="1">
        <f t="shared" ref="AT25:AT32" si="36">E25</f>
        <v>24</v>
      </c>
      <c r="AU25" s="21" t="str">
        <f t="shared" si="21"/>
        <v>Delivra</v>
      </c>
      <c r="AV25" s="11">
        <f t="shared" si="22"/>
        <v>1</v>
      </c>
    </row>
    <row r="26" spans="2:48" ht="21.6" thickBot="1" x14ac:dyDescent="0.45">
      <c r="B26" s="5">
        <v>23</v>
      </c>
      <c r="C26" t="s">
        <v>55</v>
      </c>
      <c r="D26" t="s">
        <v>42</v>
      </c>
      <c r="E26" s="19">
        <v>38</v>
      </c>
      <c r="F26" t="s">
        <v>16</v>
      </c>
      <c r="G26"/>
      <c r="H26" s="17"/>
      <c r="I26" s="3">
        <v>0.42638888888888887</v>
      </c>
      <c r="J26" s="3">
        <v>0.42956018518518518</v>
      </c>
      <c r="K26" s="4">
        <f t="shared" si="24"/>
        <v>3.1712962962963109E-3</v>
      </c>
      <c r="L26" s="1">
        <f t="shared" si="9"/>
        <v>11</v>
      </c>
      <c r="M26" s="3">
        <v>0.43680555555555556</v>
      </c>
      <c r="N26" s="3">
        <v>0.44002314814814814</v>
      </c>
      <c r="O26" s="4">
        <f t="shared" si="25"/>
        <v>3.2175925925925775E-3</v>
      </c>
      <c r="P26" s="1">
        <f t="shared" si="10"/>
        <v>11</v>
      </c>
      <c r="Q26" s="3">
        <v>0.44166666666666665</v>
      </c>
      <c r="R26" s="3">
        <v>0.44560185185185186</v>
      </c>
      <c r="S26" s="4">
        <f t="shared" si="26"/>
        <v>3.9351851851852082E-3</v>
      </c>
      <c r="T26" s="1">
        <f t="shared" si="11"/>
        <v>12</v>
      </c>
      <c r="U26" s="3">
        <v>0.44861111111111113</v>
      </c>
      <c r="V26" s="3">
        <v>0.45254629629629628</v>
      </c>
      <c r="W26" s="4">
        <f t="shared" si="27"/>
        <v>3.9351851851851527E-3</v>
      </c>
      <c r="X26" s="1">
        <f t="shared" si="12"/>
        <v>12</v>
      </c>
      <c r="Y26" s="3">
        <v>0.46944444444444444</v>
      </c>
      <c r="Z26" s="3">
        <v>0.4821064814814815</v>
      </c>
      <c r="AA26" s="4">
        <f t="shared" si="28"/>
        <v>1.2662037037037055E-2</v>
      </c>
      <c r="AB26" s="1">
        <f t="shared" si="13"/>
        <v>12</v>
      </c>
      <c r="AC26" s="3">
        <v>0.49166666666666664</v>
      </c>
      <c r="AD26" s="3">
        <v>0.50197916666666664</v>
      </c>
      <c r="AE26" s="4">
        <f t="shared" si="29"/>
        <v>1.0312500000000002E-2</v>
      </c>
      <c r="AF26" s="1">
        <f t="shared" si="14"/>
        <v>13</v>
      </c>
      <c r="AG26" s="3">
        <v>0.51458333333333328</v>
      </c>
      <c r="AH26" s="3">
        <v>0.52231481481481479</v>
      </c>
      <c r="AI26" s="4">
        <f t="shared" si="30"/>
        <v>7.7314814814815058E-3</v>
      </c>
      <c r="AJ26" s="1">
        <f t="shared" si="15"/>
        <v>12</v>
      </c>
      <c r="AK26" s="3">
        <v>0.53333333333333333</v>
      </c>
      <c r="AL26" s="3">
        <v>0.53715277777777781</v>
      </c>
      <c r="AM26" s="22">
        <f t="shared" si="31"/>
        <v>3.8194444444444864E-3</v>
      </c>
      <c r="AN26" s="1">
        <f t="shared" si="16"/>
        <v>9</v>
      </c>
      <c r="AP26" s="12">
        <f t="shared" si="32"/>
        <v>4.8784722222222299E-2</v>
      </c>
      <c r="AQ26" s="5">
        <f t="shared" si="33"/>
        <v>23</v>
      </c>
      <c r="AR26" s="1" t="str">
        <f t="shared" si="34"/>
        <v>Flavio Henrique</v>
      </c>
      <c r="AS26" s="1" t="str">
        <f t="shared" si="35"/>
        <v>Male</v>
      </c>
      <c r="AT26" s="1">
        <f t="shared" si="36"/>
        <v>38</v>
      </c>
      <c r="AU26" s="21"/>
      <c r="AV26" s="11">
        <f t="shared" si="22"/>
        <v>12</v>
      </c>
    </row>
    <row r="27" spans="2:48" ht="21.6" thickBot="1" x14ac:dyDescent="0.45">
      <c r="B27" s="5">
        <v>24</v>
      </c>
      <c r="C27" t="s">
        <v>56</v>
      </c>
      <c r="D27" t="s">
        <v>42</v>
      </c>
      <c r="E27" s="19">
        <v>31</v>
      </c>
      <c r="F27" t="s">
        <v>65</v>
      </c>
      <c r="G27"/>
      <c r="H27" s="17"/>
      <c r="I27" s="3">
        <v>0.43055555555555558</v>
      </c>
      <c r="J27" s="3">
        <v>0.43324074074074076</v>
      </c>
      <c r="K27" s="4">
        <f t="shared" si="24"/>
        <v>2.6851851851851793E-3</v>
      </c>
      <c r="L27" s="1">
        <f t="shared" si="9"/>
        <v>2</v>
      </c>
      <c r="M27" s="3">
        <v>0.44097222222222221</v>
      </c>
      <c r="N27" s="3">
        <v>0.44368055555555558</v>
      </c>
      <c r="O27" s="4">
        <f t="shared" si="25"/>
        <v>2.7083333333333681E-3</v>
      </c>
      <c r="P27" s="1">
        <f t="shared" si="10"/>
        <v>2</v>
      </c>
      <c r="Q27" s="3">
        <v>0.4465277777777778</v>
      </c>
      <c r="R27" s="3">
        <v>0.44890046296296299</v>
      </c>
      <c r="S27" s="4">
        <f t="shared" si="26"/>
        <v>2.372685185185186E-3</v>
      </c>
      <c r="T27" s="1">
        <f t="shared" si="11"/>
        <v>1</v>
      </c>
      <c r="U27" s="3">
        <v>0.45416666666666666</v>
      </c>
      <c r="V27" s="3">
        <v>0.45758101851851851</v>
      </c>
      <c r="W27" s="4">
        <f t="shared" si="27"/>
        <v>3.414351851851849E-3</v>
      </c>
      <c r="X27" s="1">
        <f t="shared" si="12"/>
        <v>3</v>
      </c>
      <c r="Y27" s="3">
        <v>0.47291666666666665</v>
      </c>
      <c r="Z27" s="3">
        <v>0.48344907407407406</v>
      </c>
      <c r="AA27" s="4">
        <f t="shared" si="28"/>
        <v>1.0532407407407407E-2</v>
      </c>
      <c r="AB27" s="1">
        <f t="shared" si="13"/>
        <v>2</v>
      </c>
      <c r="AC27" s="3">
        <v>0.49444444444444446</v>
      </c>
      <c r="AD27" s="3">
        <v>0.50288194444444445</v>
      </c>
      <c r="AE27" s="4">
        <f t="shared" si="29"/>
        <v>8.4374999999999867E-3</v>
      </c>
      <c r="AF27" s="1">
        <f t="shared" si="14"/>
        <v>3</v>
      </c>
      <c r="AG27" s="3">
        <v>0.51666666666666672</v>
      </c>
      <c r="AH27" s="3">
        <v>0.52284722222222224</v>
      </c>
      <c r="AI27" s="4">
        <f t="shared" si="30"/>
        <v>6.1805555555555225E-3</v>
      </c>
      <c r="AJ27" s="1">
        <f t="shared" si="15"/>
        <v>2</v>
      </c>
      <c r="AK27" s="3">
        <v>0.53680555555555554</v>
      </c>
      <c r="AL27" s="3">
        <v>0.5401273148148148</v>
      </c>
      <c r="AM27" s="22">
        <f t="shared" si="31"/>
        <v>3.3217592592592604E-3</v>
      </c>
      <c r="AN27" s="1">
        <f t="shared" si="16"/>
        <v>3</v>
      </c>
      <c r="AP27" s="12">
        <f t="shared" si="32"/>
        <v>3.9652777777777759E-2</v>
      </c>
      <c r="AQ27" s="5">
        <f t="shared" si="33"/>
        <v>24</v>
      </c>
      <c r="AR27" s="1" t="str">
        <f t="shared" si="34"/>
        <v>Lewis Stritch</v>
      </c>
      <c r="AS27" s="1" t="str">
        <f t="shared" si="35"/>
        <v>Male</v>
      </c>
      <c r="AT27" s="1">
        <f t="shared" si="36"/>
        <v>31</v>
      </c>
      <c r="AU27" s="21"/>
      <c r="AV27" s="11">
        <f t="shared" si="22"/>
        <v>2</v>
      </c>
    </row>
    <row r="28" spans="2:48" ht="21.6" thickBot="1" x14ac:dyDescent="0.45">
      <c r="B28" s="5">
        <v>25</v>
      </c>
      <c r="C28"/>
      <c r="D28"/>
      <c r="E28" s="19"/>
      <c r="F28"/>
      <c r="G28"/>
      <c r="H28" s="17"/>
      <c r="I28" s="3"/>
      <c r="J28" s="3"/>
      <c r="K28" s="4"/>
      <c r="L28" s="1"/>
      <c r="M28" s="3"/>
      <c r="N28" s="3"/>
      <c r="O28" s="4"/>
      <c r="P28" s="1"/>
      <c r="Q28" s="3"/>
      <c r="R28" s="3"/>
      <c r="S28" s="4"/>
      <c r="T28" s="1"/>
      <c r="U28" s="3"/>
      <c r="V28" s="3"/>
      <c r="W28" s="4"/>
      <c r="X28" s="1"/>
      <c r="Y28" s="3"/>
      <c r="Z28" s="3"/>
      <c r="AA28" s="4"/>
      <c r="AB28" s="1"/>
      <c r="AC28" s="3"/>
      <c r="AD28" s="3"/>
      <c r="AE28" s="4"/>
      <c r="AF28" s="1"/>
      <c r="AG28" s="3"/>
      <c r="AH28" s="3"/>
      <c r="AI28" s="4"/>
      <c r="AJ28" s="1"/>
      <c r="AK28" s="3"/>
      <c r="AL28" s="3"/>
      <c r="AM28" s="4"/>
      <c r="AN28" s="1"/>
      <c r="AP28" s="12"/>
      <c r="AQ28" s="5"/>
      <c r="AU28" s="21"/>
      <c r="AV28" s="11" t="str">
        <f t="shared" si="22"/>
        <v/>
      </c>
    </row>
    <row r="29" spans="2:48" ht="21.6" thickBot="1" x14ac:dyDescent="0.45">
      <c r="B29" s="5">
        <v>26</v>
      </c>
      <c r="C29" t="s">
        <v>57</v>
      </c>
      <c r="D29" t="s">
        <v>42</v>
      </c>
      <c r="E29" s="19">
        <v>53</v>
      </c>
      <c r="F29" t="s">
        <v>65</v>
      </c>
      <c r="G29"/>
      <c r="H29" s="17"/>
      <c r="I29" s="3">
        <v>0.43125000000000002</v>
      </c>
      <c r="J29" s="3">
        <v>0.43445601851851851</v>
      </c>
      <c r="K29" s="4">
        <f t="shared" si="24"/>
        <v>3.2060185185184831E-3</v>
      </c>
      <c r="L29" s="1">
        <f t="shared" si="9"/>
        <v>12</v>
      </c>
      <c r="M29" s="3">
        <v>0.44166666666666665</v>
      </c>
      <c r="N29" s="3">
        <v>0.44473379629629628</v>
      </c>
      <c r="O29" s="4">
        <f t="shared" si="25"/>
        <v>3.067129629629628E-3</v>
      </c>
      <c r="P29" s="1">
        <f t="shared" si="10"/>
        <v>6</v>
      </c>
      <c r="Q29" s="3">
        <v>0.44722222222222224</v>
      </c>
      <c r="R29" s="3">
        <v>0.45059027777777777</v>
      </c>
      <c r="S29" s="4">
        <f t="shared" si="26"/>
        <v>3.3680555555555269E-3</v>
      </c>
      <c r="T29" s="1">
        <f t="shared" si="11"/>
        <v>5</v>
      </c>
      <c r="U29" s="3">
        <v>0.45555555555555555</v>
      </c>
      <c r="V29" s="3">
        <v>0.45894675925925926</v>
      </c>
      <c r="W29" s="4">
        <f t="shared" si="27"/>
        <v>3.3912037037037157E-3</v>
      </c>
      <c r="X29" s="1">
        <f t="shared" si="12"/>
        <v>2</v>
      </c>
      <c r="Y29" s="3">
        <v>0.47708333333333336</v>
      </c>
      <c r="Z29" s="3">
        <v>0.48804398148148148</v>
      </c>
      <c r="AA29" s="4">
        <f t="shared" si="28"/>
        <v>1.0960648148148122E-2</v>
      </c>
      <c r="AB29" s="1">
        <f t="shared" si="13"/>
        <v>5</v>
      </c>
      <c r="AC29" s="3">
        <v>0.50347222222222221</v>
      </c>
      <c r="AD29" s="3">
        <v>0.51206018518518515</v>
      </c>
      <c r="AE29" s="22">
        <f t="shared" si="29"/>
        <v>8.5879629629629362E-3</v>
      </c>
      <c r="AF29" s="1">
        <f t="shared" si="14"/>
        <v>5</v>
      </c>
      <c r="AG29" s="3">
        <v>0.53819444444444442</v>
      </c>
      <c r="AH29" s="3">
        <v>0.54484953703703709</v>
      </c>
      <c r="AI29" s="4">
        <f t="shared" si="30"/>
        <v>6.6550925925926707E-3</v>
      </c>
      <c r="AJ29" s="1">
        <f t="shared" si="15"/>
        <v>6</v>
      </c>
      <c r="AK29" s="3">
        <v>0.55625000000000002</v>
      </c>
      <c r="AL29" s="3">
        <v>0.55971064814814819</v>
      </c>
      <c r="AM29" s="4">
        <f t="shared" si="31"/>
        <v>3.460648148148171E-3</v>
      </c>
      <c r="AN29" s="1">
        <f t="shared" si="16"/>
        <v>6</v>
      </c>
      <c r="AP29" s="12">
        <f t="shared" si="32"/>
        <v>4.2696759259259254E-2</v>
      </c>
      <c r="AQ29" s="5">
        <f t="shared" si="33"/>
        <v>26</v>
      </c>
      <c r="AR29" s="1" t="str">
        <f t="shared" si="34"/>
        <v>Lee Sampson</v>
      </c>
      <c r="AS29" s="1" t="str">
        <f t="shared" si="35"/>
        <v>Male</v>
      </c>
      <c r="AT29" s="1">
        <f t="shared" si="36"/>
        <v>53</v>
      </c>
      <c r="AU29" s="21"/>
      <c r="AV29" s="11">
        <f t="shared" si="22"/>
        <v>6</v>
      </c>
    </row>
    <row r="30" spans="2:48" ht="21.6" thickBot="1" x14ac:dyDescent="0.45">
      <c r="B30" s="5">
        <v>27</v>
      </c>
      <c r="C30" t="s">
        <v>58</v>
      </c>
      <c r="D30" t="s">
        <v>42</v>
      </c>
      <c r="E30" s="19">
        <v>57</v>
      </c>
      <c r="F30" t="s">
        <v>65</v>
      </c>
      <c r="G30"/>
      <c r="H30" s="17"/>
      <c r="I30" s="3">
        <v>0.43194444444444446</v>
      </c>
      <c r="J30" s="3">
        <v>0.43509259259259259</v>
      </c>
      <c r="K30" s="4">
        <f t="shared" si="24"/>
        <v>3.1481481481481222E-3</v>
      </c>
      <c r="L30" s="1">
        <f t="shared" si="9"/>
        <v>10</v>
      </c>
      <c r="M30" s="3">
        <v>0.44166666666666665</v>
      </c>
      <c r="N30" s="3">
        <v>0.44487268518518519</v>
      </c>
      <c r="O30" s="4">
        <f t="shared" si="25"/>
        <v>3.2060185185185386E-3</v>
      </c>
      <c r="P30" s="1">
        <f t="shared" si="10"/>
        <v>10</v>
      </c>
      <c r="Q30" s="3">
        <v>0.44791666666666669</v>
      </c>
      <c r="R30" s="3">
        <v>0.45166666666666666</v>
      </c>
      <c r="S30" s="4">
        <f t="shared" si="26"/>
        <v>3.7499999999999756E-3</v>
      </c>
      <c r="T30" s="1">
        <f t="shared" si="11"/>
        <v>11</v>
      </c>
      <c r="U30" s="3">
        <v>0.45624999999999999</v>
      </c>
      <c r="V30" s="3">
        <v>0.46038194444444447</v>
      </c>
      <c r="W30" s="4">
        <f t="shared" si="27"/>
        <v>4.1319444444444797E-3</v>
      </c>
      <c r="X30" s="1">
        <f t="shared" si="12"/>
        <v>14</v>
      </c>
      <c r="Y30" s="3">
        <v>0.47638888888888886</v>
      </c>
      <c r="Z30" s="3">
        <v>0.48880787037037038</v>
      </c>
      <c r="AA30" s="4">
        <f t="shared" si="28"/>
        <v>1.2418981481481517E-2</v>
      </c>
      <c r="AB30" s="1">
        <f t="shared" si="13"/>
        <v>11</v>
      </c>
      <c r="AC30" s="3">
        <v>0.50138888888888888</v>
      </c>
      <c r="AD30" s="3">
        <v>0.51140046296296293</v>
      </c>
      <c r="AE30" s="22">
        <f t="shared" si="29"/>
        <v>1.0011574074074048E-2</v>
      </c>
      <c r="AF30" s="1">
        <f t="shared" si="14"/>
        <v>12</v>
      </c>
      <c r="AG30" s="3">
        <v>0.53680555555555554</v>
      </c>
      <c r="AH30" s="3">
        <v>0.54439814814814813</v>
      </c>
      <c r="AI30" s="4">
        <f t="shared" si="30"/>
        <v>7.5925925925925952E-3</v>
      </c>
      <c r="AJ30" s="1">
        <f t="shared" si="15"/>
        <v>11</v>
      </c>
      <c r="AK30" s="3">
        <v>0.55347222222222225</v>
      </c>
      <c r="AL30" s="3">
        <v>0.55755787037037041</v>
      </c>
      <c r="AM30" s="4">
        <f t="shared" si="31"/>
        <v>4.0856481481481577E-3</v>
      </c>
      <c r="AN30" s="1">
        <f t="shared" si="16"/>
        <v>12</v>
      </c>
      <c r="AP30" s="12">
        <f t="shared" si="32"/>
        <v>4.8344907407407434E-2</v>
      </c>
      <c r="AQ30" s="5">
        <f t="shared" si="33"/>
        <v>27</v>
      </c>
      <c r="AR30" s="1" t="str">
        <f t="shared" si="34"/>
        <v>Simon Hammond</v>
      </c>
      <c r="AS30" s="1" t="str">
        <f t="shared" si="35"/>
        <v>Male</v>
      </c>
      <c r="AT30" s="1">
        <f t="shared" si="36"/>
        <v>57</v>
      </c>
      <c r="AU30" s="21"/>
      <c r="AV30" s="11">
        <f t="shared" si="22"/>
        <v>11</v>
      </c>
    </row>
    <row r="31" spans="2:48" x14ac:dyDescent="0.4">
      <c r="B31" s="5">
        <v>28</v>
      </c>
      <c r="F31" s="18"/>
      <c r="H31" s="17"/>
      <c r="I31" s="3"/>
      <c r="J31" s="3"/>
      <c r="K31" s="4"/>
      <c r="L31" s="1"/>
      <c r="M31" s="3"/>
      <c r="N31" s="3"/>
      <c r="O31" s="4"/>
      <c r="P31" s="1"/>
      <c r="Q31" s="3"/>
      <c r="R31" s="3"/>
      <c r="S31" s="4"/>
      <c r="T31" s="1"/>
      <c r="U31" s="3"/>
      <c r="V31" s="3"/>
      <c r="W31" s="4"/>
      <c r="X31" s="1"/>
      <c r="Y31" s="3"/>
      <c r="Z31" s="3"/>
      <c r="AA31" s="4"/>
      <c r="AB31" s="1"/>
      <c r="AC31" s="3"/>
      <c r="AD31" s="3"/>
      <c r="AE31" s="4"/>
      <c r="AF31" s="1"/>
      <c r="AG31" s="3"/>
      <c r="AH31" s="3"/>
      <c r="AI31" s="4"/>
      <c r="AJ31" s="1"/>
      <c r="AK31" s="3"/>
      <c r="AL31" s="3"/>
      <c r="AM31" s="4"/>
      <c r="AN31" s="1"/>
      <c r="AP31" s="12"/>
      <c r="AQ31" s="5"/>
      <c r="AU31" s="21"/>
      <c r="AV31" s="11"/>
    </row>
    <row r="32" spans="2:48" ht="21.6" thickBot="1" x14ac:dyDescent="0.45">
      <c r="B32" s="5">
        <v>29</v>
      </c>
      <c r="F32" s="18"/>
      <c r="G32" s="3"/>
      <c r="H32" s="17"/>
      <c r="I32" s="3"/>
      <c r="J32" s="3"/>
      <c r="K32" s="4"/>
      <c r="L32" s="1"/>
      <c r="M32" s="3"/>
      <c r="N32" s="3"/>
      <c r="O32" s="4"/>
      <c r="P32" s="1"/>
      <c r="Q32" s="3"/>
      <c r="R32" s="3"/>
      <c r="S32" s="4"/>
      <c r="T32" s="1"/>
      <c r="U32" s="3"/>
      <c r="V32" s="3"/>
      <c r="W32" s="4"/>
      <c r="X32" s="1"/>
      <c r="Y32" s="3"/>
      <c r="Z32" s="3"/>
      <c r="AA32" s="4"/>
      <c r="AB32" s="1"/>
      <c r="AC32" s="3"/>
      <c r="AD32" s="3"/>
      <c r="AE32" s="4"/>
      <c r="AF32" s="1"/>
      <c r="AG32" s="3"/>
      <c r="AH32" s="3"/>
      <c r="AI32" s="4"/>
      <c r="AJ32" s="1"/>
      <c r="AK32" s="3"/>
      <c r="AL32" s="3"/>
      <c r="AM32" s="4"/>
      <c r="AN32" s="1"/>
      <c r="AP32" s="34"/>
      <c r="AQ32" s="35"/>
      <c r="AR32" s="36"/>
      <c r="AS32" s="36"/>
      <c r="AT32" s="36"/>
      <c r="AU32" s="37"/>
      <c r="AV32" s="38"/>
    </row>
    <row r="34" spans="3:3" x14ac:dyDescent="0.4">
      <c r="C34" s="1">
        <f>COUNTA(C5:C32)</f>
        <v>21</v>
      </c>
    </row>
  </sheetData>
  <sortState xmlns:xlrd2="http://schemas.microsoft.com/office/spreadsheetml/2017/richdata2" ref="B5:AP24">
    <sortCondition ref="AP5:AP24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C02B-C4B9-224B-B672-465369AC4738}">
  <sheetPr>
    <pageSetUpPr fitToPage="1"/>
  </sheetPr>
  <dimension ref="A1:F38"/>
  <sheetViews>
    <sheetView tabSelected="1" zoomScale="85" zoomScaleNormal="85" workbookViewId="0">
      <selection activeCell="G15" sqref="G15"/>
    </sheetView>
  </sheetViews>
  <sheetFormatPr defaultColWidth="11.19921875" defaultRowHeight="15.6" x14ac:dyDescent="0.3"/>
  <cols>
    <col min="1" max="1" width="25" bestFit="1" customWidth="1"/>
    <col min="2" max="2" width="22.19921875" bestFit="1" customWidth="1"/>
    <col min="3" max="3" width="29.19921875" customWidth="1"/>
    <col min="4" max="4" width="11.19921875" customWidth="1"/>
    <col min="5" max="5" width="25.69921875" bestFit="1" customWidth="1"/>
    <col min="6" max="6" width="22.296875" customWidth="1"/>
  </cols>
  <sheetData>
    <row r="1" spans="1:6" ht="23.4" x14ac:dyDescent="0.45">
      <c r="A1" s="13" t="s">
        <v>34</v>
      </c>
      <c r="B1" s="13"/>
      <c r="C1" s="13"/>
      <c r="D1" s="13"/>
      <c r="E1" s="13"/>
      <c r="F1" s="13"/>
    </row>
    <row r="2" spans="1:6" ht="23.4" x14ac:dyDescent="0.45">
      <c r="A2" s="13"/>
      <c r="B2" s="13"/>
      <c r="C2" s="13"/>
      <c r="D2" s="13"/>
      <c r="E2" s="13"/>
      <c r="F2" s="13"/>
    </row>
    <row r="3" spans="1:6" ht="23.4" x14ac:dyDescent="0.45">
      <c r="A3" s="14" t="str">
        <f>Sheet1!J2</f>
        <v>Upton end</v>
      </c>
      <c r="B3" s="13" t="str">
        <f>Sheet1!K3</f>
        <v>U25s</v>
      </c>
      <c r="C3" s="13" t="str">
        <f>Sheet1!L3</f>
        <v>Sam Nancarrow</v>
      </c>
      <c r="D3" s="13"/>
      <c r="E3" s="13"/>
      <c r="F3" s="13"/>
    </row>
    <row r="4" spans="1:6" ht="23.4" x14ac:dyDescent="0.45">
      <c r="A4" s="14" t="str">
        <f>Sheet1!N2</f>
        <v>Widmouth end</v>
      </c>
      <c r="B4" s="13" t="str">
        <f>Sheet1!O3</f>
        <v>U40's (Womens)</v>
      </c>
      <c r="C4" s="13" t="str">
        <f>Sheet1!P3</f>
        <v>Maddie Fallon</v>
      </c>
      <c r="D4" s="13" t="str">
        <f>Sheet1!P4</f>
        <v>Lucy Cox</v>
      </c>
      <c r="F4" s="13"/>
    </row>
    <row r="5" spans="1:6" ht="23.4" x14ac:dyDescent="0.45">
      <c r="A5" s="14" t="str">
        <f>Sheet1!R2</f>
        <v>Wanson end</v>
      </c>
      <c r="B5" s="13" t="str">
        <f>Sheet1!S3</f>
        <v>40's Men</v>
      </c>
      <c r="C5" s="13" t="str">
        <f>Sheet1!T3</f>
        <v>Rob Orchard</v>
      </c>
      <c r="D5" s="13"/>
      <c r="E5" s="13"/>
      <c r="F5" s="13"/>
    </row>
    <row r="6" spans="1:6" ht="23.4" x14ac:dyDescent="0.45">
      <c r="A6" s="14" t="str">
        <f>Sheet1!V2</f>
        <v>Millook South end</v>
      </c>
      <c r="B6" s="13" t="str">
        <f>Sheet1!W3</f>
        <v>70's Open</v>
      </c>
      <c r="C6" s="13" t="str">
        <f>Sheet1!X3</f>
        <v>Eldon Jackson</v>
      </c>
      <c r="D6" s="13"/>
      <c r="E6" s="13"/>
      <c r="F6" s="13"/>
    </row>
    <row r="7" spans="1:6" ht="23.4" x14ac:dyDescent="0.45">
      <c r="A7" s="14" t="str">
        <f>Sheet1!Z2</f>
        <v>Highcliff end</v>
      </c>
      <c r="B7" s="13" t="str">
        <f>Sheet1!AA3</f>
        <v>60's Open</v>
      </c>
      <c r="C7" s="13" t="str">
        <f>Sheet1!AB3</f>
        <v>Kevin Brosnan</v>
      </c>
      <c r="D7" s="13"/>
      <c r="E7" s="13"/>
      <c r="F7" s="13"/>
    </row>
    <row r="8" spans="1:6" ht="23.4" x14ac:dyDescent="0.45">
      <c r="A8" s="14" t="str">
        <f>Sheet1!AD2</f>
        <v>Boscastle end</v>
      </c>
      <c r="B8" s="13" t="str">
        <f>Sheet1!AE3</f>
        <v>50's Open</v>
      </c>
      <c r="C8" s="13" t="str">
        <f>Sheet1!AF3</f>
        <v>Lee Sampson</v>
      </c>
      <c r="D8" s="13"/>
      <c r="E8" s="13"/>
      <c r="F8" s="13"/>
    </row>
    <row r="9" spans="1:6" ht="23.4" x14ac:dyDescent="0.45">
      <c r="A9" s="14" t="str">
        <f>Sheet1!AH2</f>
        <v>Crackington end</v>
      </c>
      <c r="B9" s="13" t="str">
        <f>Sheet1!AI3</f>
        <v>40's Womens</v>
      </c>
      <c r="C9" s="13" t="str">
        <f>Sheet1!AJ3</f>
        <v>Melanie Sampson</v>
      </c>
      <c r="D9" s="13"/>
      <c r="E9" s="13"/>
      <c r="F9" s="13"/>
    </row>
    <row r="10" spans="1:6" ht="23.4" x14ac:dyDescent="0.45">
      <c r="A10" s="14" t="str">
        <f>Sheet1!AL2</f>
        <v>Millook North end</v>
      </c>
      <c r="B10" s="13" t="str">
        <f>Sheet1!AM3</f>
        <v>U40's Men</v>
      </c>
      <c r="C10" s="13" t="str">
        <f>Sheet1!AN3</f>
        <v>Sam Nancarrow</v>
      </c>
      <c r="D10" s="13"/>
      <c r="E10" s="13"/>
      <c r="F10" s="13"/>
    </row>
    <row r="11" spans="1:6" ht="23.4" x14ac:dyDescent="0.45">
      <c r="A11" s="13"/>
      <c r="B11" s="13"/>
      <c r="C11" s="13"/>
      <c r="D11" s="13"/>
      <c r="E11" s="13"/>
      <c r="F11" s="13"/>
    </row>
    <row r="12" spans="1:6" ht="23.4" x14ac:dyDescent="0.45">
      <c r="A12" s="15" t="s">
        <v>33</v>
      </c>
      <c r="B12" s="14" t="s">
        <v>2</v>
      </c>
      <c r="C12" s="14" t="s">
        <v>0</v>
      </c>
      <c r="D12" s="14"/>
      <c r="E12" s="14" t="s">
        <v>36</v>
      </c>
      <c r="F12" s="13"/>
    </row>
    <row r="13" spans="1:6" ht="23.4" x14ac:dyDescent="0.45">
      <c r="A13" s="15">
        <f>Sheet1!AV25</f>
        <v>1</v>
      </c>
      <c r="B13" s="13">
        <f>Sheet1!AQ25</f>
        <v>22</v>
      </c>
      <c r="C13" s="13" t="str">
        <f>Sheet1!AR25</f>
        <v>Sam Nancarrow</v>
      </c>
      <c r="D13" s="13" t="str">
        <f>Sheet1!AS25</f>
        <v>Male</v>
      </c>
      <c r="E13" s="16">
        <f>Sheet1!AP25</f>
        <v>3.6597222222222225E-2</v>
      </c>
      <c r="F13" s="13"/>
    </row>
    <row r="14" spans="1:6" ht="23.4" x14ac:dyDescent="0.45">
      <c r="A14" s="15">
        <f>Sheet1!AV27</f>
        <v>2</v>
      </c>
      <c r="B14" s="13">
        <f>Sheet1!AQ27</f>
        <v>24</v>
      </c>
      <c r="C14" s="13" t="str">
        <f>Sheet1!AR27</f>
        <v>Lewis Stritch</v>
      </c>
      <c r="D14" s="13" t="str">
        <f>Sheet1!AS27</f>
        <v>Male</v>
      </c>
      <c r="E14" s="16">
        <f>Sheet1!AP27</f>
        <v>3.9652777777777759E-2</v>
      </c>
      <c r="F14" s="13"/>
    </row>
    <row r="15" spans="1:6" ht="23.4" x14ac:dyDescent="0.45">
      <c r="A15" s="15">
        <f>Sheet1!AV16</f>
        <v>3</v>
      </c>
      <c r="B15" s="13">
        <f>Sheet1!AQ16</f>
        <v>12</v>
      </c>
      <c r="C15" s="13" t="str">
        <f>Sheet1!AR16</f>
        <v>Samuel Jennings</v>
      </c>
      <c r="D15" s="13" t="str">
        <f>Sheet1!AS16</f>
        <v>Male</v>
      </c>
      <c r="E15" s="16">
        <f>Sheet1!AP16</f>
        <v>4.1342592592592597E-2</v>
      </c>
      <c r="F15" s="13"/>
    </row>
    <row r="16" spans="1:6" ht="23.4" x14ac:dyDescent="0.45">
      <c r="A16" s="15">
        <f>Sheet1!AV22</f>
        <v>4</v>
      </c>
      <c r="B16" s="13">
        <f>Sheet1!AQ22</f>
        <v>19</v>
      </c>
      <c r="C16" s="13" t="str">
        <f>Sheet1!AR22</f>
        <v>Craig Harper</v>
      </c>
      <c r="D16" s="13" t="str">
        <f>Sheet1!AS22</f>
        <v>Male</v>
      </c>
      <c r="E16" s="16">
        <f>Sheet1!AP22</f>
        <v>4.2083333333333361E-2</v>
      </c>
      <c r="F16" s="13"/>
    </row>
    <row r="17" spans="1:6" ht="23.4" x14ac:dyDescent="0.45">
      <c r="A17" s="15">
        <f>Sheet1!AV15</f>
        <v>5</v>
      </c>
      <c r="B17" s="13">
        <f>Sheet1!AQ15</f>
        <v>11</v>
      </c>
      <c r="C17" s="13" t="str">
        <f>Sheet1!AR15</f>
        <v>James Chapman</v>
      </c>
      <c r="D17" s="13" t="str">
        <f>Sheet1!AS15</f>
        <v>Male</v>
      </c>
      <c r="E17" s="16">
        <f>Sheet1!AP15</f>
        <v>4.2592592592592626E-2</v>
      </c>
      <c r="F17" s="13"/>
    </row>
    <row r="18" spans="1:6" ht="23.4" x14ac:dyDescent="0.45">
      <c r="A18" s="15">
        <f>Sheet1!AV29</f>
        <v>6</v>
      </c>
      <c r="B18" s="13">
        <f>Sheet1!AQ29</f>
        <v>26</v>
      </c>
      <c r="C18" s="13" t="str">
        <f>Sheet1!AR29</f>
        <v>Lee Sampson</v>
      </c>
      <c r="D18" s="13" t="str">
        <f>Sheet1!AS29</f>
        <v>Male</v>
      </c>
      <c r="E18" s="16">
        <f>Sheet1!AP29</f>
        <v>4.2696759259259254E-2</v>
      </c>
      <c r="F18" s="13"/>
    </row>
    <row r="19" spans="1:6" ht="23.4" x14ac:dyDescent="0.45">
      <c r="A19" s="15">
        <f>Sheet1!AV19</f>
        <v>7</v>
      </c>
      <c r="B19" s="13">
        <f>Sheet1!AQ19</f>
        <v>16</v>
      </c>
      <c r="C19" s="13" t="str">
        <f>Sheet1!AR19</f>
        <v>Rob Orchard</v>
      </c>
      <c r="D19" s="13" t="str">
        <f>Sheet1!AS19</f>
        <v>Male</v>
      </c>
      <c r="E19" s="16">
        <f>Sheet1!AP19</f>
        <v>4.3692129629629595E-2</v>
      </c>
    </row>
    <row r="20" spans="1:6" ht="23.4" x14ac:dyDescent="0.45">
      <c r="A20" s="15">
        <f>Sheet1!AV23</f>
        <v>8</v>
      </c>
      <c r="B20" s="13">
        <f>Sheet1!AQ23</f>
        <v>20</v>
      </c>
      <c r="C20" s="13" t="str">
        <f>Sheet1!AR23</f>
        <v>Will Jennings</v>
      </c>
      <c r="D20" s="13" t="str">
        <f>Sheet1!AS23</f>
        <v>Male</v>
      </c>
      <c r="E20" s="16">
        <f>Sheet1!AP23</f>
        <v>4.456018518518523E-2</v>
      </c>
    </row>
    <row r="21" spans="1:6" ht="23.4" x14ac:dyDescent="0.45">
      <c r="A21" s="15">
        <f>Sheet1!AV18</f>
        <v>9</v>
      </c>
      <c r="B21" s="13">
        <f>Sheet1!AQ18</f>
        <v>15</v>
      </c>
      <c r="C21" s="13" t="str">
        <f>Sheet1!AR18</f>
        <v>Leigh Gregory</v>
      </c>
      <c r="D21" s="13" t="str">
        <f>Sheet1!AS18</f>
        <v>Male</v>
      </c>
      <c r="E21" s="16">
        <f>Sheet1!AP18</f>
        <v>4.6631944444444517E-2</v>
      </c>
    </row>
    <row r="22" spans="1:6" ht="23.4" x14ac:dyDescent="0.45">
      <c r="A22" s="15">
        <f>Sheet1!AV13</f>
        <v>10</v>
      </c>
      <c r="B22" s="13">
        <f>Sheet1!AQ13</f>
        <v>9</v>
      </c>
      <c r="C22" s="13" t="str">
        <f>Sheet1!AR13</f>
        <v>Mark Sheldon</v>
      </c>
      <c r="D22" s="13" t="str">
        <f>Sheet1!AS13</f>
        <v>Male</v>
      </c>
      <c r="E22" s="16">
        <f>Sheet1!AP13</f>
        <v>4.8321759259259245E-2</v>
      </c>
    </row>
    <row r="23" spans="1:6" ht="23.4" x14ac:dyDescent="0.45">
      <c r="A23" s="15">
        <f>Sheet1!AV30</f>
        <v>11</v>
      </c>
      <c r="B23" s="13">
        <f>Sheet1!AQ30</f>
        <v>27</v>
      </c>
      <c r="C23" s="13" t="str">
        <f>Sheet1!AR30</f>
        <v>Simon Hammond</v>
      </c>
      <c r="D23" s="13" t="str">
        <f>Sheet1!AS30</f>
        <v>Male</v>
      </c>
      <c r="E23" s="16">
        <f>Sheet1!AP30</f>
        <v>4.8344907407407434E-2</v>
      </c>
    </row>
    <row r="24" spans="1:6" ht="23.4" x14ac:dyDescent="0.45">
      <c r="A24" s="15">
        <f>Sheet1!AV26</f>
        <v>12</v>
      </c>
      <c r="B24" s="13">
        <f>Sheet1!AQ26</f>
        <v>23</v>
      </c>
      <c r="C24" s="13" t="str">
        <f>Sheet1!AR26</f>
        <v>Flavio Henrique</v>
      </c>
      <c r="D24" s="13" t="str">
        <f>Sheet1!AS26</f>
        <v>Male</v>
      </c>
      <c r="E24" s="16">
        <f>Sheet1!AP26</f>
        <v>4.8784722222222299E-2</v>
      </c>
    </row>
    <row r="25" spans="1:6" ht="23.4" x14ac:dyDescent="0.45">
      <c r="A25" s="15">
        <f>Sheet1!AV12</f>
        <v>13</v>
      </c>
      <c r="B25" s="13">
        <f>Sheet1!AQ12</f>
        <v>8</v>
      </c>
      <c r="C25" s="13" t="str">
        <f>Sheet1!AR12</f>
        <v>Dave Browning</v>
      </c>
      <c r="D25" s="13" t="str">
        <f>Sheet1!AS12</f>
        <v>Male</v>
      </c>
      <c r="E25" s="16">
        <f>Sheet1!AP12</f>
        <v>5.121527777777779E-2</v>
      </c>
    </row>
    <row r="26" spans="1:6" ht="23.4" x14ac:dyDescent="0.45">
      <c r="A26" s="15">
        <f>Sheet1!AV21</f>
        <v>14</v>
      </c>
      <c r="B26" s="13">
        <f>Sheet1!AQ21</f>
        <v>18</v>
      </c>
      <c r="C26" s="13" t="str">
        <f>Sheet1!AR21</f>
        <v>Lucy Cox</v>
      </c>
      <c r="D26" s="13" t="str">
        <f>Sheet1!AS21</f>
        <v>Female</v>
      </c>
      <c r="E26" s="16">
        <f>Sheet1!AP21</f>
        <v>5.2025462962963065E-2</v>
      </c>
    </row>
    <row r="27" spans="1:6" ht="23.4" x14ac:dyDescent="0.45">
      <c r="A27" s="15">
        <f>Sheet1!AV17</f>
        <v>15</v>
      </c>
      <c r="B27" s="13">
        <f>Sheet1!AQ17</f>
        <v>14</v>
      </c>
      <c r="C27" s="13" t="str">
        <f>Sheet1!AR17</f>
        <v>Jonathan Chapman</v>
      </c>
      <c r="D27" s="13" t="str">
        <f>Sheet1!AS17</f>
        <v>Male</v>
      </c>
      <c r="E27" s="16">
        <f>Sheet1!AP17</f>
        <v>5.2534722222222219E-2</v>
      </c>
    </row>
    <row r="28" spans="1:6" ht="23.4" x14ac:dyDescent="0.45">
      <c r="A28" s="15">
        <f>Sheet1!AV9</f>
        <v>16</v>
      </c>
      <c r="B28" s="13">
        <f>Sheet1!AQ9</f>
        <v>5</v>
      </c>
      <c r="C28" s="13" t="str">
        <f>Sheet1!AR9</f>
        <v>Maddie Fallon</v>
      </c>
      <c r="D28" s="13" t="str">
        <f>Sheet1!AS9</f>
        <v>Female</v>
      </c>
      <c r="E28" s="16">
        <f>Sheet1!AP9</f>
        <v>5.4270833333333435E-2</v>
      </c>
    </row>
    <row r="29" spans="1:6" ht="23.4" x14ac:dyDescent="0.45">
      <c r="A29" s="15">
        <f>Sheet1!AV5</f>
        <v>17</v>
      </c>
      <c r="B29" s="13">
        <f>Sheet1!AQ5</f>
        <v>1</v>
      </c>
      <c r="C29" s="13" t="str">
        <f>Sheet1!AR5</f>
        <v>Eldon Jackson</v>
      </c>
      <c r="D29" s="13" t="str">
        <f>Sheet1!AS5</f>
        <v>Male</v>
      </c>
      <c r="E29" s="16">
        <f>Sheet1!AP5</f>
        <v>6.3634259259259307E-2</v>
      </c>
    </row>
    <row r="30" spans="1:6" ht="23.4" x14ac:dyDescent="0.45">
      <c r="A30" s="15">
        <f>Sheet1!AV8</f>
        <v>18</v>
      </c>
      <c r="B30" s="13">
        <f>Sheet1!AQ8</f>
        <v>4</v>
      </c>
      <c r="C30" s="13" t="str">
        <f>Sheet1!AR8</f>
        <v>Emily Crocker</v>
      </c>
      <c r="D30" s="13" t="str">
        <f>Sheet1!AS8</f>
        <v>Female</v>
      </c>
      <c r="E30" s="16">
        <f>Sheet1!AP8</f>
        <v>6.4351851851851771E-2</v>
      </c>
    </row>
    <row r="31" spans="1:6" ht="23.4" x14ac:dyDescent="0.45">
      <c r="A31" s="15">
        <f>Sheet1!AV20</f>
        <v>19</v>
      </c>
      <c r="B31" s="13">
        <f>Sheet1!AQ20</f>
        <v>17</v>
      </c>
      <c r="C31" s="13" t="str">
        <f>Sheet1!AR20</f>
        <v>Melanie Sampson</v>
      </c>
      <c r="D31" s="13" t="str">
        <f>Sheet1!AS20</f>
        <v>Female</v>
      </c>
      <c r="E31" s="16">
        <f>Sheet1!AP20</f>
        <v>6.4814814814814881E-2</v>
      </c>
    </row>
    <row r="32" spans="1:6" ht="23.4" x14ac:dyDescent="0.45">
      <c r="A32" s="15" t="s">
        <v>80</v>
      </c>
      <c r="B32" s="13">
        <f>Sheet1!AQ11</f>
        <v>7</v>
      </c>
      <c r="C32" s="13" t="str">
        <f>Sheet1!AR11</f>
        <v>Frazer Harper</v>
      </c>
      <c r="D32" s="13" t="str">
        <f>Sheet1!AS11</f>
        <v>Male</v>
      </c>
      <c r="E32" s="30">
        <f>Sheet1!AP11</f>
        <v>0.42783564814814817</v>
      </c>
    </row>
    <row r="33" spans="1:6" ht="23.4" x14ac:dyDescent="0.45">
      <c r="A33" s="15" t="s">
        <v>80</v>
      </c>
      <c r="B33" s="13">
        <f>Sheet1!AQ6</f>
        <v>2</v>
      </c>
      <c r="C33" s="13" t="str">
        <f>Sheet1!AR6</f>
        <v>Kevin Brosnan</v>
      </c>
      <c r="D33" s="13" t="str">
        <f>Sheet1!AS6</f>
        <v>Male</v>
      </c>
      <c r="E33" s="30">
        <f>Sheet1!AP6</f>
        <v>0.45884259259259264</v>
      </c>
    </row>
    <row r="34" spans="1:6" ht="23.4" x14ac:dyDescent="0.45">
      <c r="A34" s="15"/>
      <c r="B34" s="13"/>
      <c r="C34" s="13"/>
      <c r="D34" s="13"/>
      <c r="E34" s="16"/>
    </row>
    <row r="35" spans="1:6" ht="23.4" x14ac:dyDescent="0.45">
      <c r="A35" s="31" t="s">
        <v>81</v>
      </c>
      <c r="B35" s="32"/>
      <c r="C35" s="13"/>
      <c r="E35" s="31" t="s">
        <v>82</v>
      </c>
      <c r="F35" s="33"/>
    </row>
    <row r="36" spans="1:6" ht="23.4" x14ac:dyDescent="0.45">
      <c r="A36" s="39" t="s">
        <v>83</v>
      </c>
      <c r="B36" s="32" t="s">
        <v>54</v>
      </c>
      <c r="C36" s="13"/>
      <c r="E36" s="39" t="s">
        <v>83</v>
      </c>
      <c r="F36" s="32" t="s">
        <v>52</v>
      </c>
    </row>
    <row r="37" spans="1:6" ht="23.4" x14ac:dyDescent="0.45">
      <c r="A37" s="39" t="s">
        <v>35</v>
      </c>
      <c r="B37" s="32" t="s">
        <v>56</v>
      </c>
      <c r="E37" s="39" t="s">
        <v>35</v>
      </c>
      <c r="F37" s="32" t="s">
        <v>46</v>
      </c>
    </row>
    <row r="38" spans="1:6" ht="23.4" x14ac:dyDescent="0.45">
      <c r="A38" s="39" t="s">
        <v>84</v>
      </c>
      <c r="B38" s="32" t="s">
        <v>49</v>
      </c>
      <c r="E38" s="39" t="s">
        <v>84</v>
      </c>
      <c r="F38" s="32" t="s">
        <v>45</v>
      </c>
    </row>
  </sheetData>
  <sortState xmlns:xlrd2="http://schemas.microsoft.com/office/spreadsheetml/2017/richdata2" ref="A13:E33">
    <sortCondition ref="A13:A33"/>
  </sortState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Mr G Blackbourn</cp:lastModifiedBy>
  <cp:lastPrinted>2024-10-20T12:55:22Z</cp:lastPrinted>
  <dcterms:created xsi:type="dcterms:W3CDTF">2018-08-25T11:54:19Z</dcterms:created>
  <dcterms:modified xsi:type="dcterms:W3CDTF">2024-10-20T13:02:24Z</dcterms:modified>
</cp:coreProperties>
</file>